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91" sheetId="1" r:id="rId1"/>
  </sheets>
  <definedNames>
    <definedName name="_xlnm.Print_Area" localSheetId="0">'КПК 0611091'!$A$1:$BQ$119</definedName>
  </definedNames>
  <calcPr calcId="144525"/>
</workbook>
</file>

<file path=xl/calcChain.xml><?xml version="1.0" encoding="utf-8"?>
<calcChain xmlns="http://schemas.openxmlformats.org/spreadsheetml/2006/main">
  <c r="BH104" i="1" l="1"/>
  <c r="BC104" i="1"/>
  <c r="BM104" i="1" s="1"/>
  <c r="AX104" i="1"/>
  <c r="BH103" i="1"/>
  <c r="BC103" i="1"/>
  <c r="BM103" i="1" s="1"/>
  <c r="AX103" i="1"/>
  <c r="BH102" i="1"/>
  <c r="BC102" i="1"/>
  <c r="BM102" i="1" s="1"/>
  <c r="AX102" i="1"/>
  <c r="BH101" i="1"/>
  <c r="BC101" i="1"/>
  <c r="BM101" i="1" s="1"/>
  <c r="AX101" i="1"/>
  <c r="BH100" i="1"/>
  <c r="BC100" i="1"/>
  <c r="BM100" i="1" s="1"/>
  <c r="BH99" i="1"/>
  <c r="BM99" i="1" s="1"/>
  <c r="BC99" i="1"/>
  <c r="AX99" i="1"/>
  <c r="BH96" i="1"/>
  <c r="AX96" i="1"/>
  <c r="AN96" i="1"/>
  <c r="BC96" i="1" s="1"/>
  <c r="BM96" i="1" s="1"/>
  <c r="AI96" i="1"/>
  <c r="BH95" i="1"/>
  <c r="BC95" i="1"/>
  <c r="BM95" i="1" s="1"/>
  <c r="AX95" i="1"/>
  <c r="AI95" i="1"/>
  <c r="BH94" i="1"/>
  <c r="BC94" i="1"/>
  <c r="BM94" i="1" s="1"/>
  <c r="AX94" i="1"/>
  <c r="AI94" i="1"/>
  <c r="BH93" i="1"/>
  <c r="BM93" i="1" s="1"/>
  <c r="BC93" i="1"/>
  <c r="AX93" i="1"/>
  <c r="AI93" i="1"/>
  <c r="AI92" i="1"/>
  <c r="BH89" i="1"/>
  <c r="BC89" i="1"/>
  <c r="BM89" i="1" s="1"/>
  <c r="AX89" i="1"/>
  <c r="AI89" i="1"/>
  <c r="BH88" i="1"/>
  <c r="BC88" i="1"/>
  <c r="BM88" i="1" s="1"/>
  <c r="AX88" i="1"/>
  <c r="AI88" i="1"/>
  <c r="BH87" i="1"/>
  <c r="BC87" i="1"/>
  <c r="BM87" i="1" s="1"/>
  <c r="AX87" i="1"/>
  <c r="AI87" i="1"/>
  <c r="BH86" i="1"/>
  <c r="BC86" i="1"/>
  <c r="BM86" i="1" s="1"/>
  <c r="AX86" i="1"/>
  <c r="AI86" i="1"/>
  <c r="BH85" i="1"/>
  <c r="BC85" i="1"/>
  <c r="BM85" i="1" s="1"/>
  <c r="AX85" i="1"/>
  <c r="AI85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M78" i="1"/>
  <c r="BH78" i="1"/>
  <c r="BC78" i="1"/>
  <c r="AX78" i="1"/>
  <c r="AI78" i="1"/>
  <c r="BH77" i="1"/>
  <c r="BC77" i="1"/>
  <c r="BM77" i="1" s="1"/>
  <c r="AX77" i="1"/>
  <c r="AS77" i="1"/>
  <c r="AI77" i="1"/>
  <c r="BC76" i="1"/>
  <c r="AX76" i="1"/>
  <c r="BH76" i="1" s="1"/>
  <c r="AI76" i="1"/>
  <c r="BM75" i="1"/>
  <c r="BH75" i="1"/>
  <c r="BC75" i="1"/>
  <c r="AX75" i="1"/>
  <c r="AI75" i="1"/>
  <c r="BH74" i="1"/>
  <c r="BC74" i="1"/>
  <c r="AX74" i="1"/>
  <c r="AI74" i="1"/>
  <c r="BM74" i="1" s="1"/>
  <c r="BH73" i="1"/>
  <c r="AX73" i="1"/>
  <c r="AI73" i="1"/>
  <c r="BM73" i="1" s="1"/>
  <c r="BH72" i="1"/>
  <c r="AX72" i="1"/>
  <c r="AI72" i="1"/>
  <c r="BM72" i="1" s="1"/>
  <c r="AG62" i="1"/>
  <c r="AQ62" i="1" s="1"/>
  <c r="V62" i="1"/>
  <c r="V63" i="1" s="1"/>
  <c r="AU53" i="1"/>
  <c r="AL62" i="1" s="1"/>
  <c r="AL63" i="1" s="1"/>
  <c r="AS92" i="1" s="1"/>
  <c r="BH92" i="1" s="1"/>
  <c r="AP53" i="1"/>
  <c r="AF53" i="1"/>
  <c r="AA53" i="1"/>
  <c r="Q62" i="1" s="1"/>
  <c r="BI52" i="1"/>
  <c r="BD52" i="1"/>
  <c r="BN52" i="1" s="1"/>
  <c r="AZ52" i="1"/>
  <c r="AU52" i="1"/>
  <c r="AK52" i="1"/>
  <c r="BI51" i="1"/>
  <c r="BD51" i="1"/>
  <c r="BN51" i="1" s="1"/>
  <c r="AZ51" i="1"/>
  <c r="AU51" i="1"/>
  <c r="AK51" i="1"/>
  <c r="BI50" i="1"/>
  <c r="BD50" i="1"/>
  <c r="BN50" i="1" s="1"/>
  <c r="AZ50" i="1"/>
  <c r="AK50" i="1"/>
  <c r="BI49" i="1"/>
  <c r="BD49" i="1"/>
  <c r="BD53" i="1" s="1"/>
  <c r="AW62" i="1" s="1"/>
  <c r="AZ49" i="1"/>
  <c r="AK49" i="1"/>
  <c r="AK53" i="1" s="1"/>
  <c r="BI48" i="1"/>
  <c r="BI53" i="1" s="1"/>
  <c r="BB62" i="1" s="1"/>
  <c r="BB63" i="1" s="1"/>
  <c r="BD48" i="1"/>
  <c r="BN48" i="1" s="1"/>
  <c r="AZ48" i="1"/>
  <c r="AZ53" i="1" s="1"/>
  <c r="AK48" i="1"/>
  <c r="BM76" i="1" l="1"/>
  <c r="BN53" i="1"/>
  <c r="AW63" i="1"/>
  <c r="BG62" i="1"/>
  <c r="BG63" i="1" s="1"/>
  <c r="AA62" i="1"/>
  <c r="AA63" i="1" s="1"/>
  <c r="Q63" i="1"/>
  <c r="AG63" i="1"/>
  <c r="BC72" i="1"/>
  <c r="BN49" i="1"/>
  <c r="BC73" i="1"/>
  <c r="AN92" i="1" l="1"/>
  <c r="AQ63" i="1"/>
  <c r="BC92" i="1" l="1"/>
  <c r="BM92" i="1" s="1"/>
  <c r="AX92" i="1"/>
</calcChain>
</file>

<file path=xl/sharedStrings.xml><?xml version="1.0" encoding="utf-8"?>
<sst xmlns="http://schemas.openxmlformats.org/spreadsheetml/2006/main" count="262" uniqueCount="138">
  <si>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</si>
  <si>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</si>
  <si>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</si>
  <si>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</si>
  <si>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</si>
  <si>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</si>
  <si>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</si>
  <si>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</si>
  <si>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</si>
  <si>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</si>
  <si>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</si>
  <si>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</si>
  <si>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</si>
  <si>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</si>
  <si>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</si>
  <si>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</si>
  <si>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</si>
  <si>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</si>
  <si>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</si>
  <si>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</si>
  <si>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</si>
  <si>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</si>
  <si>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</si>
  <si>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</si>
  <si>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</t>
  </si>
  <si>
    <t>4.</t>
  </si>
  <si>
    <t>Сприяння в реалізації державної політики зайнятості населення.</t>
  </si>
  <si>
    <t>5. Мета бюджетної програми</t>
  </si>
  <si>
    <t>Створення умов для надання професійної (професійно-технічної) освіти та інших закладах освіти відповідно до потреб ринку праці</t>
  </si>
  <si>
    <t>6. Завдання бюджетної програми</t>
  </si>
  <si>
    <t>Завдання</t>
  </si>
  <si>
    <t>npp</t>
  </si>
  <si>
    <t>p5.3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</si>
  <si>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</si>
  <si>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</si>
  <si>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</si>
  <si>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</si>
  <si>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</si>
  <si>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</si>
  <si>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</si>
  <si>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</si>
  <si>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</si>
  <si>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</si>
  <si>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</si>
  <si>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</si>
  <si>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</si>
  <si>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</si>
  <si>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</si>
  <si>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</si>
  <si>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</si>
  <si>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</si>
  <si>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</si>
  <si>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</si>
  <si>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належного функціонування закладів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</si>
  <si>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</si>
  <si>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</si>
  <si>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</si>
  <si>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5.</t>
  </si>
  <si>
    <t>Капітальне будівництво</t>
  </si>
  <si>
    <t>УСЬОГО</t>
  </si>
  <si>
    <t>s5.5</t>
  </si>
  <si>
    <t xml:space="preserve">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на забезпечення діяльності, зменшенням обсягів споживання комунальних послуг та енергоносіїв. Розбіжність по спеціальному фонду виникла виходячи з фактичної потреби після проведеної процедури закупівель та відсутністю необхідності використання коштів.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</si>
  <si>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</si>
  <si>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</si>
  <si>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</si>
  <si>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</si>
  <si>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</si>
  <si>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</si>
  <si>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</si>
  <si>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</si>
  <si>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</si>
  <si>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</si>
  <si>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</si>
  <si>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</si>
  <si>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</si>
  <si>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</si>
  <si>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</si>
  <si>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</si>
  <si>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</si>
  <si>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</si>
  <si>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</si>
  <si>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</si>
  <si>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</si>
  <si>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</si>
  <si>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</si>
  <si>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</t>
  </si>
  <si>
    <t>Середньорічна кількість педагогічного персоналу</t>
  </si>
  <si>
    <t>Штатний розпис, тарифікація</t>
  </si>
  <si>
    <t>Всього- середньорічне число ставок (штатних одиниць)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</si>
  <si>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</si>
  <si>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>грн</t>
  </si>
  <si>
    <t xml:space="preserve">Рішення  сесії Хмельницької міської ради від 21.04.2021 року № 27 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</si>
  <si>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теоретичних  занять та корпус майстерень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проектно-кошторисної документації)</t>
  </si>
  <si>
    <t>Рішення сесії Хмельницької міської ради від 21.04.2021 року № 27. Рішення сесії Хмельницької міської ради від 14.07.2021 року № 3 .Рішення сесії Хмельницької міської ради від 20.10.2021 року № 3.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</si>
  <si>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</si>
  <si>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 xml:space="preserve">Рішення сесії Хмельницької міської ради від 21.04.2021 року № 27 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</si>
  <si>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</si>
  <si>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Розбіжність виникла за рахунок зменшенням вартості предмета закупівель, яка призвела до економії коштів.</t>
  </si>
  <si>
    <t>продукту</t>
  </si>
  <si>
    <t>Кількість учнів</t>
  </si>
  <si>
    <t>осіб</t>
  </si>
  <si>
    <t>Кількість випускників</t>
  </si>
  <si>
    <t>Звітність</t>
  </si>
  <si>
    <t>Кількість учнів за професіями загальнодержавного значення</t>
  </si>
  <si>
    <t>Кількість учнів, які отримують стипендію</t>
  </si>
  <si>
    <t>Кількість учнів - дітей-сиріт та дітей, позбавлених батьківського піклування, 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</si>
  <si>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</si>
  <si>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у яких проводиться капітальний ремонт системи пожежної сигналізації</t>
  </si>
  <si>
    <t>Кількість закладів, у яких проводиться нове будівництво</t>
  </si>
  <si>
    <t xml:space="preserve">Кількість закладів, у яких проводиться встановлення системи зовнішнього блискавкозахисту </t>
  </si>
  <si>
    <t>Розбіжності між фактичними та затвердженими результативними показниками виникла через зменшення кількості звернень громадян, виплата стипендій відбувається враховуючи рейтингові показники.</t>
  </si>
  <si>
    <t xml:space="preserve">3. </t>
  </si>
  <si>
    <t>ефективності</t>
  </si>
  <si>
    <t xml:space="preserve">Середні витрати на 1 учня 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</si>
  <si>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</si>
  <si>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</si>
  <si>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</si>
  <si>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</si>
  <si>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1 педагогічного працівника</t>
  </si>
  <si>
    <t>Відхилення відбулося в результаті економії бюджетних асигнувань та зміною кількості здобувачів освіти.</t>
  </si>
  <si>
    <t xml:space="preserve">4. </t>
  </si>
  <si>
    <t>якості</t>
  </si>
  <si>
    <t>Відсоток учнів, які отримали відповідний документ про освіту</t>
  </si>
  <si>
    <t>%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</si>
  <si>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</si>
  <si>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</si>
  <si>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</si>
  <si>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</si>
  <si>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 xml:space="preserve">Динаміка державного замовлення 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</si>
  <si>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</si>
  <si>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</si>
  <si>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послуг закладами професійної (професійно-технічної) освіти.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напрямами використання бюджетних коштів: «Забезпечення належного функціонування закладів»  забезпечено своєчасну виплату заробітної плати працівникам, сплату нарахувань на оплату праці, оплату за комунальні послуги та енергоносії, інші поточні видатки; «Організація харчування в закладах» забезпечено своєчасну оплату продуктів харчування; «Проведення капітальних ремонтів» дозволило провести ремонт пожежної сигналізації; «Капітальне будівництво» було побудовано теплицю як навчальну лабораторію; «Придбання предметів та обладнання довгострокового користування» було оновлено матеріально технічну базу закладів. Програми залишаються актуальними для подальшої реалізації.  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</si>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</sst>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0"/>
    <numFmt numFmtId="165" formatCode="#0"/>
    <numFmt numFmtId="166" formatCode="#,##0.00\ _₴"/>
    <numFmt numFmtId="167" formatCode="#,##0.000"/>
    <numFmt numFmtId="168" formatCode="#0.0"/>
    <numFmt numFmtId="169" formatCode="#,#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164" fontId="5" fillId="0" borderId="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164" fontId="9" fillId="0" borderId="0" xfId="0" applyNumberFormat="1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9" fontId="5" fillId="0" borderId="4" xfId="0" applyNumberFormat="1" applyFont="1" applyBorder="1" applyAlignment="1">
      <alignment horizontal="center" vertical="center" wrapText="1"/>
    </xf>
    <xf numFmtId="169" fontId="5" fillId="0" borderId="5" xfId="0" applyNumberFormat="1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6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5"/>
  <sheetViews>
    <sheetView tabSelected="1" view="pageBreakPreview" topLeftCell="G77" zoomScale="60" zoomScaleNormal="100" workbookViewId="0">
      <selection activeCell="BR82" sqref="BR82:BR8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6.140625" style="1" customWidth="1"/>
    <col min="5" max="5" width="5.140625" style="1" customWidth="1"/>
    <col min="6" max="6" width="3.7109375" style="1" customWidth="1"/>
    <col min="7" max="7" width="3.5703125" style="1" customWidth="1"/>
    <col min="8" max="8" width="7.85546875" style="1" customWidth="1"/>
    <col min="9" max="9" width="11.710937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2" t="s">
        <v>0</v>
      </c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</row>
    <row r="3" spans="1:64" ht="9" customHeight="1" x14ac:dyDescent="0.2"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64" ht="15.75" customHeight="1" x14ac:dyDescent="0.2"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</row>
    <row r="7" spans="1:64" ht="9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ht="9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ht="8.2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ht="15.75" x14ac:dyDescent="0.2">
      <c r="A10" s="161" t="s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64" ht="15.75" customHeight="1" x14ac:dyDescent="0.2">
      <c r="A11" s="161" t="s">
        <v>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64" ht="15.75" customHeight="1" x14ac:dyDescent="0.2">
      <c r="A12" s="161" t="s">
        <v>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55" t="s">
        <v>4</v>
      </c>
      <c r="B14" s="155"/>
      <c r="C14" s="4"/>
      <c r="D14" s="156" t="s">
        <v>5</v>
      </c>
      <c r="E14" s="157"/>
      <c r="F14" s="157"/>
      <c r="G14" s="157"/>
      <c r="H14" s="157"/>
      <c r="I14" s="157"/>
      <c r="J14" s="157"/>
      <c r="K14" s="4"/>
      <c r="L14" s="158" t="s">
        <v>6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</row>
    <row r="15" spans="1:64" ht="15.95" customHeight="1" x14ac:dyDescent="0.2">
      <c r="A15" s="5"/>
      <c r="B15" s="5"/>
      <c r="C15" s="5"/>
      <c r="D15" s="159" t="s">
        <v>7</v>
      </c>
      <c r="E15" s="159"/>
      <c r="F15" s="159"/>
      <c r="G15" s="159"/>
      <c r="H15" s="159"/>
      <c r="I15" s="159"/>
      <c r="J15" s="159"/>
      <c r="K15" s="5"/>
      <c r="L15" s="154" t="s">
        <v>8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55" t="s">
        <v>9</v>
      </c>
      <c r="B17" s="155"/>
      <c r="C17" s="4"/>
      <c r="D17" s="156" t="s">
        <v>10</v>
      </c>
      <c r="E17" s="157"/>
      <c r="F17" s="157"/>
      <c r="G17" s="157"/>
      <c r="H17" s="157"/>
      <c r="I17" s="157"/>
      <c r="J17" s="157"/>
      <c r="K17" s="4"/>
      <c r="L17" s="158" t="s">
        <v>6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</row>
    <row r="18" spans="1:79" ht="15.95" customHeight="1" x14ac:dyDescent="0.2">
      <c r="A18" s="5"/>
      <c r="B18" s="5"/>
      <c r="C18" s="5"/>
      <c r="D18" s="159" t="s">
        <v>7</v>
      </c>
      <c r="E18" s="159"/>
      <c r="F18" s="159"/>
      <c r="G18" s="159"/>
      <c r="H18" s="159"/>
      <c r="I18" s="159"/>
      <c r="J18" s="159"/>
      <c r="K18" s="5"/>
      <c r="L18" s="154" t="s">
        <v>11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5.25" customHeight="1" x14ac:dyDescent="0.2">
      <c r="A20" s="155" t="s">
        <v>12</v>
      </c>
      <c r="B20" s="155"/>
      <c r="C20" s="4"/>
      <c r="D20" s="156">
        <v>611091</v>
      </c>
      <c r="E20" s="157"/>
      <c r="F20" s="157"/>
      <c r="G20" s="157"/>
      <c r="H20" s="157"/>
      <c r="I20" s="157"/>
      <c r="J20" s="157"/>
      <c r="K20" s="4"/>
      <c r="L20" s="156">
        <v>930</v>
      </c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60" t="s">
        <v>13</v>
      </c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79" ht="20.100000000000001" customHeight="1" x14ac:dyDescent="0.2">
      <c r="A21" s="5"/>
      <c r="B21" s="5"/>
      <c r="C21" s="5"/>
      <c r="D21" s="119" t="s">
        <v>7</v>
      </c>
      <c r="E21" s="119"/>
      <c r="F21" s="119"/>
      <c r="G21" s="119"/>
      <c r="H21" s="119"/>
      <c r="I21" s="119"/>
      <c r="J21" s="119"/>
      <c r="K21" s="5"/>
      <c r="L21" s="154" t="s">
        <v>14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 t="s">
        <v>15</v>
      </c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</row>
    <row r="23" spans="1:79" ht="15.75" customHeight="1" x14ac:dyDescent="0.2">
      <c r="A23" s="38" t="s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148" t="s">
        <v>17</v>
      </c>
      <c r="B24" s="148"/>
      <c r="C24" s="148"/>
      <c r="D24" s="148"/>
      <c r="E24" s="148"/>
      <c r="F24" s="148"/>
      <c r="G24" s="149" t="s">
        <v>18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1"/>
    </row>
    <row r="25" spans="1:79" ht="15.75" x14ac:dyDescent="0.2">
      <c r="A25" s="112">
        <v>1</v>
      </c>
      <c r="B25" s="112"/>
      <c r="C25" s="112"/>
      <c r="D25" s="112"/>
      <c r="E25" s="112"/>
      <c r="F25" s="112"/>
      <c r="G25" s="149">
        <v>2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79" ht="10.5" hidden="1" customHeight="1" x14ac:dyDescent="0.2">
      <c r="A26" s="107" t="s">
        <v>19</v>
      </c>
      <c r="B26" s="107"/>
      <c r="C26" s="107"/>
      <c r="D26" s="107"/>
      <c r="E26" s="107"/>
      <c r="F26" s="107"/>
      <c r="G26" s="108" t="s">
        <v>20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21</v>
      </c>
    </row>
    <row r="27" spans="1:79" ht="40.5" customHeight="1" x14ac:dyDescent="0.2">
      <c r="A27" s="112" t="s">
        <v>4</v>
      </c>
      <c r="B27" s="112"/>
      <c r="C27" s="112"/>
      <c r="D27" s="112"/>
      <c r="E27" s="112"/>
      <c r="F27" s="112"/>
      <c r="G27" s="144" t="s">
        <v>22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3"/>
    </row>
    <row r="28" spans="1:79" ht="27.75" customHeight="1" x14ac:dyDescent="0.2">
      <c r="A28" s="112" t="s">
        <v>9</v>
      </c>
      <c r="B28" s="112"/>
      <c r="C28" s="112"/>
      <c r="D28" s="112"/>
      <c r="E28" s="112"/>
      <c r="F28" s="112"/>
      <c r="G28" s="144" t="s">
        <v>23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3"/>
    </row>
    <row r="29" spans="1:79" ht="27" customHeight="1" x14ac:dyDescent="0.2">
      <c r="A29" s="112" t="s">
        <v>12</v>
      </c>
      <c r="B29" s="112"/>
      <c r="C29" s="112"/>
      <c r="D29" s="112"/>
      <c r="E29" s="112"/>
      <c r="F29" s="112"/>
      <c r="G29" s="144" t="s">
        <v>24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3"/>
    </row>
    <row r="30" spans="1:79" ht="25.5" customHeight="1" x14ac:dyDescent="0.2">
      <c r="A30" s="112" t="s">
        <v>25</v>
      </c>
      <c r="B30" s="112"/>
      <c r="C30" s="112"/>
      <c r="D30" s="112"/>
      <c r="E30" s="112"/>
      <c r="F30" s="112"/>
      <c r="G30" s="144" t="s">
        <v>26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3"/>
    </row>
    <row r="31" spans="1:79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79" ht="15.95" customHeight="1" x14ac:dyDescent="0.2">
      <c r="A32" s="38" t="s">
        <v>27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6.25" customHeight="1" x14ac:dyDescent="0.2">
      <c r="A33" s="147" t="s">
        <v>28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79" ht="15.75" customHeight="1" x14ac:dyDescent="0.2">
      <c r="A35" s="38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27.75" customHeight="1" x14ac:dyDescent="0.2">
      <c r="A36" s="148" t="s">
        <v>17</v>
      </c>
      <c r="B36" s="148"/>
      <c r="C36" s="148"/>
      <c r="D36" s="148"/>
      <c r="E36" s="148"/>
      <c r="F36" s="148"/>
      <c r="G36" s="149" t="s">
        <v>30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79" ht="15.75" x14ac:dyDescent="0.2">
      <c r="A37" s="112">
        <v>1</v>
      </c>
      <c r="B37" s="112"/>
      <c r="C37" s="112"/>
      <c r="D37" s="112"/>
      <c r="E37" s="112"/>
      <c r="F37" s="112"/>
      <c r="G37" s="149">
        <v>2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1"/>
    </row>
    <row r="38" spans="1:79" ht="10.5" hidden="1" customHeight="1" x14ac:dyDescent="0.2">
      <c r="A38" s="107" t="s">
        <v>31</v>
      </c>
      <c r="B38" s="107"/>
      <c r="C38" s="107"/>
      <c r="D38" s="107"/>
      <c r="E38" s="107"/>
      <c r="F38" s="107"/>
      <c r="G38" s="108" t="s">
        <v>20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CA38" s="1" t="s">
        <v>32</v>
      </c>
    </row>
    <row r="39" spans="1:79" ht="36.75" customHeight="1" x14ac:dyDescent="0.2">
      <c r="A39" s="112" t="s">
        <v>4</v>
      </c>
      <c r="B39" s="112"/>
      <c r="C39" s="112"/>
      <c r="D39" s="112"/>
      <c r="E39" s="112"/>
      <c r="F39" s="112"/>
      <c r="G39" s="144" t="s">
        <v>33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79" ht="29.25" customHeight="1" x14ac:dyDescent="0.2">
      <c r="A40" s="112" t="s">
        <v>9</v>
      </c>
      <c r="B40" s="112"/>
      <c r="C40" s="112"/>
      <c r="D40" s="112"/>
      <c r="E40" s="112"/>
      <c r="F40" s="112"/>
      <c r="G40" s="144" t="s">
        <v>34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CA40" s="1" t="s">
        <v>35</v>
      </c>
    </row>
    <row r="42" spans="1:79" ht="15.75" customHeight="1" x14ac:dyDescent="0.2">
      <c r="A42" s="38" t="s">
        <v>36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79" ht="15" customHeight="1" x14ac:dyDescent="0.2">
      <c r="A43" s="128" t="s">
        <v>37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1:79" ht="48" customHeight="1" x14ac:dyDescent="0.2">
      <c r="A44" s="112" t="s">
        <v>17</v>
      </c>
      <c r="B44" s="112"/>
      <c r="C44" s="112" t="s">
        <v>38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 t="s">
        <v>39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 t="s">
        <v>40</v>
      </c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 t="s">
        <v>41</v>
      </c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</row>
    <row r="45" spans="1:79" ht="39" customHeight="1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 t="s">
        <v>42</v>
      </c>
      <c r="AB45" s="112"/>
      <c r="AC45" s="112"/>
      <c r="AD45" s="112"/>
      <c r="AE45" s="112"/>
      <c r="AF45" s="112" t="s">
        <v>43</v>
      </c>
      <c r="AG45" s="112"/>
      <c r="AH45" s="112"/>
      <c r="AI45" s="112"/>
      <c r="AJ45" s="112"/>
      <c r="AK45" s="112" t="s">
        <v>44</v>
      </c>
      <c r="AL45" s="112"/>
      <c r="AM45" s="112"/>
      <c r="AN45" s="112"/>
      <c r="AO45" s="112"/>
      <c r="AP45" s="112" t="s">
        <v>42</v>
      </c>
      <c r="AQ45" s="112"/>
      <c r="AR45" s="112"/>
      <c r="AS45" s="112"/>
      <c r="AT45" s="112"/>
      <c r="AU45" s="112" t="s">
        <v>43</v>
      </c>
      <c r="AV45" s="112"/>
      <c r="AW45" s="112"/>
      <c r="AX45" s="112"/>
      <c r="AY45" s="112"/>
      <c r="AZ45" s="112" t="s">
        <v>44</v>
      </c>
      <c r="BA45" s="112"/>
      <c r="BB45" s="112"/>
      <c r="BC45" s="112"/>
      <c r="BD45" s="112" t="s">
        <v>42</v>
      </c>
      <c r="BE45" s="112"/>
      <c r="BF45" s="112"/>
      <c r="BG45" s="112"/>
      <c r="BH45" s="112"/>
      <c r="BI45" s="112" t="s">
        <v>43</v>
      </c>
      <c r="BJ45" s="112"/>
      <c r="BK45" s="112"/>
      <c r="BL45" s="112"/>
      <c r="BM45" s="112"/>
      <c r="BN45" s="112" t="s">
        <v>45</v>
      </c>
      <c r="BO45" s="112"/>
      <c r="BP45" s="112"/>
      <c r="BQ45" s="112"/>
    </row>
    <row r="46" spans="1:79" ht="15.95" customHeight="1" x14ac:dyDescent="0.2">
      <c r="A46" s="134">
        <v>1</v>
      </c>
      <c r="B46" s="134"/>
      <c r="C46" s="134">
        <v>2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9">
        <v>3</v>
      </c>
      <c r="AB46" s="140"/>
      <c r="AC46" s="140"/>
      <c r="AD46" s="140"/>
      <c r="AE46" s="141"/>
      <c r="AF46" s="139">
        <v>4</v>
      </c>
      <c r="AG46" s="140"/>
      <c r="AH46" s="140"/>
      <c r="AI46" s="140"/>
      <c r="AJ46" s="141"/>
      <c r="AK46" s="139">
        <v>5</v>
      </c>
      <c r="AL46" s="140"/>
      <c r="AM46" s="140"/>
      <c r="AN46" s="140"/>
      <c r="AO46" s="141"/>
      <c r="AP46" s="139">
        <v>6</v>
      </c>
      <c r="AQ46" s="140"/>
      <c r="AR46" s="140"/>
      <c r="AS46" s="140"/>
      <c r="AT46" s="141"/>
      <c r="AU46" s="139">
        <v>7</v>
      </c>
      <c r="AV46" s="140"/>
      <c r="AW46" s="140"/>
      <c r="AX46" s="140"/>
      <c r="AY46" s="141"/>
      <c r="AZ46" s="139">
        <v>8</v>
      </c>
      <c r="BA46" s="140"/>
      <c r="BB46" s="140"/>
      <c r="BC46" s="141"/>
      <c r="BD46" s="139">
        <v>9</v>
      </c>
      <c r="BE46" s="140"/>
      <c r="BF46" s="140"/>
      <c r="BG46" s="140"/>
      <c r="BH46" s="141"/>
      <c r="BI46" s="134">
        <v>10</v>
      </c>
      <c r="BJ46" s="134"/>
      <c r="BK46" s="134"/>
      <c r="BL46" s="134"/>
      <c r="BM46" s="134"/>
      <c r="BN46" s="134">
        <v>11</v>
      </c>
      <c r="BO46" s="134"/>
      <c r="BP46" s="134"/>
      <c r="BQ46" s="134"/>
    </row>
    <row r="47" spans="1:79" ht="15.75" hidden="1" customHeight="1" x14ac:dyDescent="0.2">
      <c r="A47" s="107" t="s">
        <v>31</v>
      </c>
      <c r="B47" s="107"/>
      <c r="C47" s="142" t="s">
        <v>20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3"/>
      <c r="AA47" s="105" t="s">
        <v>46</v>
      </c>
      <c r="AB47" s="105"/>
      <c r="AC47" s="105"/>
      <c r="AD47" s="105"/>
      <c r="AE47" s="105"/>
      <c r="AF47" s="105" t="s">
        <v>47</v>
      </c>
      <c r="AG47" s="105"/>
      <c r="AH47" s="105"/>
      <c r="AI47" s="105"/>
      <c r="AJ47" s="105"/>
      <c r="AK47" s="122" t="s">
        <v>48</v>
      </c>
      <c r="AL47" s="122"/>
      <c r="AM47" s="122"/>
      <c r="AN47" s="122"/>
      <c r="AO47" s="122"/>
      <c r="AP47" s="105" t="s">
        <v>49</v>
      </c>
      <c r="AQ47" s="105"/>
      <c r="AR47" s="105"/>
      <c r="AS47" s="105"/>
      <c r="AT47" s="105"/>
      <c r="AU47" s="105" t="s">
        <v>50</v>
      </c>
      <c r="AV47" s="105"/>
      <c r="AW47" s="105"/>
      <c r="AX47" s="105"/>
      <c r="AY47" s="105"/>
      <c r="AZ47" s="122" t="s">
        <v>48</v>
      </c>
      <c r="BA47" s="122"/>
      <c r="BB47" s="122"/>
      <c r="BC47" s="122"/>
      <c r="BD47" s="138" t="s">
        <v>51</v>
      </c>
      <c r="BE47" s="138"/>
      <c r="BF47" s="138"/>
      <c r="BG47" s="138"/>
      <c r="BH47" s="138"/>
      <c r="BI47" s="138" t="s">
        <v>51</v>
      </c>
      <c r="BJ47" s="138"/>
      <c r="BK47" s="138"/>
      <c r="BL47" s="138"/>
      <c r="BM47" s="138"/>
      <c r="BN47" s="123" t="s">
        <v>48</v>
      </c>
      <c r="BO47" s="123"/>
      <c r="BP47" s="123"/>
      <c r="BQ47" s="123"/>
      <c r="CA47" s="1" t="s">
        <v>52</v>
      </c>
    </row>
    <row r="48" spans="1:79" ht="33.75" customHeight="1" x14ac:dyDescent="0.2">
      <c r="A48" s="134" t="s">
        <v>4</v>
      </c>
      <c r="B48" s="134"/>
      <c r="C48" s="135" t="s">
        <v>53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29">
        <v>108986610.33</v>
      </c>
      <c r="AB48" s="130"/>
      <c r="AC48" s="130"/>
      <c r="AD48" s="130"/>
      <c r="AE48" s="131"/>
      <c r="AF48" s="129">
        <v>22547601</v>
      </c>
      <c r="AG48" s="130"/>
      <c r="AH48" s="130"/>
      <c r="AI48" s="130"/>
      <c r="AJ48" s="131"/>
      <c r="AK48" s="129">
        <f t="shared" ref="AK48:AK51" si="0">SUM(AA48:AJ48)</f>
        <v>131534211.33</v>
      </c>
      <c r="AL48" s="130"/>
      <c r="AM48" s="130"/>
      <c r="AN48" s="130"/>
      <c r="AO48" s="131"/>
      <c r="AP48" s="129">
        <v>108665183.75</v>
      </c>
      <c r="AQ48" s="130"/>
      <c r="AR48" s="130"/>
      <c r="AS48" s="130"/>
      <c r="AT48" s="131"/>
      <c r="AU48" s="129">
        <v>20503616.649999999</v>
      </c>
      <c r="AV48" s="130"/>
      <c r="AW48" s="130"/>
      <c r="AX48" s="130"/>
      <c r="AY48" s="131"/>
      <c r="AZ48" s="129">
        <f t="shared" ref="AZ48:AZ51" si="1">AP48+AU48</f>
        <v>129168800.40000001</v>
      </c>
      <c r="BA48" s="130"/>
      <c r="BB48" s="130"/>
      <c r="BC48" s="131"/>
      <c r="BD48" s="129">
        <f t="shared" ref="BD48:BD51" si="2">AP48-AA48</f>
        <v>-321426.57999999821</v>
      </c>
      <c r="BE48" s="130"/>
      <c r="BF48" s="130"/>
      <c r="BG48" s="130"/>
      <c r="BH48" s="131"/>
      <c r="BI48" s="132">
        <f t="shared" ref="BI48:BI52" si="3">AU48-AF48</f>
        <v>-2043984.3500000015</v>
      </c>
      <c r="BJ48" s="132"/>
      <c r="BK48" s="132"/>
      <c r="BL48" s="132"/>
      <c r="BM48" s="132"/>
      <c r="BN48" s="132">
        <f t="shared" ref="BN48:BN51" si="4">SUM(BD48:BM48)</f>
        <v>-2365410.9299999997</v>
      </c>
      <c r="BO48" s="132"/>
      <c r="BP48" s="132"/>
      <c r="BQ48" s="132"/>
    </row>
    <row r="49" spans="1:79" ht="33.75" customHeight="1" x14ac:dyDescent="0.2">
      <c r="A49" s="134" t="s">
        <v>9</v>
      </c>
      <c r="B49" s="134"/>
      <c r="C49" s="135" t="s">
        <v>54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7"/>
      <c r="AA49" s="129">
        <v>2653220</v>
      </c>
      <c r="AB49" s="130"/>
      <c r="AC49" s="130"/>
      <c r="AD49" s="130"/>
      <c r="AE49" s="131"/>
      <c r="AF49" s="129">
        <v>1341273</v>
      </c>
      <c r="AG49" s="130"/>
      <c r="AH49" s="130"/>
      <c r="AI49" s="130"/>
      <c r="AJ49" s="131"/>
      <c r="AK49" s="129">
        <f t="shared" si="0"/>
        <v>3994493</v>
      </c>
      <c r="AL49" s="130"/>
      <c r="AM49" s="130"/>
      <c r="AN49" s="130"/>
      <c r="AO49" s="131"/>
      <c r="AP49" s="129">
        <v>2611645.9500000002</v>
      </c>
      <c r="AQ49" s="130"/>
      <c r="AR49" s="130"/>
      <c r="AS49" s="130"/>
      <c r="AT49" s="131"/>
      <c r="AU49" s="129">
        <v>756520.8</v>
      </c>
      <c r="AV49" s="130"/>
      <c r="AW49" s="130"/>
      <c r="AX49" s="130"/>
      <c r="AY49" s="131"/>
      <c r="AZ49" s="129">
        <f t="shared" si="1"/>
        <v>3368166.75</v>
      </c>
      <c r="BA49" s="130"/>
      <c r="BB49" s="130"/>
      <c r="BC49" s="131"/>
      <c r="BD49" s="129">
        <f t="shared" si="2"/>
        <v>-41574.049999999814</v>
      </c>
      <c r="BE49" s="130"/>
      <c r="BF49" s="130"/>
      <c r="BG49" s="130"/>
      <c r="BH49" s="131"/>
      <c r="BI49" s="132">
        <f t="shared" si="3"/>
        <v>-584752.19999999995</v>
      </c>
      <c r="BJ49" s="132"/>
      <c r="BK49" s="132"/>
      <c r="BL49" s="132"/>
      <c r="BM49" s="132"/>
      <c r="BN49" s="132">
        <f t="shared" si="4"/>
        <v>-626326.24999999977</v>
      </c>
      <c r="BO49" s="132"/>
      <c r="BP49" s="132"/>
      <c r="BQ49" s="132"/>
    </row>
    <row r="50" spans="1:79" ht="33.75" customHeight="1" x14ac:dyDescent="0.2">
      <c r="A50" s="134" t="s">
        <v>12</v>
      </c>
      <c r="B50" s="134"/>
      <c r="C50" s="135" t="s">
        <v>55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29">
        <v>0</v>
      </c>
      <c r="AB50" s="130"/>
      <c r="AC50" s="130"/>
      <c r="AD50" s="130"/>
      <c r="AE50" s="131"/>
      <c r="AF50" s="129">
        <v>1505637</v>
      </c>
      <c r="AG50" s="130"/>
      <c r="AH50" s="130"/>
      <c r="AI50" s="130"/>
      <c r="AJ50" s="131"/>
      <c r="AK50" s="129">
        <f t="shared" si="0"/>
        <v>1505637</v>
      </c>
      <c r="AL50" s="130"/>
      <c r="AM50" s="130"/>
      <c r="AN50" s="130"/>
      <c r="AO50" s="131"/>
      <c r="AP50" s="129">
        <v>0</v>
      </c>
      <c r="AQ50" s="130"/>
      <c r="AR50" s="130"/>
      <c r="AS50" s="130"/>
      <c r="AT50" s="131"/>
      <c r="AU50" s="129">
        <v>1498047</v>
      </c>
      <c r="AV50" s="130"/>
      <c r="AW50" s="130"/>
      <c r="AX50" s="130"/>
      <c r="AY50" s="131"/>
      <c r="AZ50" s="129">
        <f t="shared" si="1"/>
        <v>1498047</v>
      </c>
      <c r="BA50" s="130"/>
      <c r="BB50" s="130"/>
      <c r="BC50" s="131"/>
      <c r="BD50" s="129">
        <f t="shared" si="2"/>
        <v>0</v>
      </c>
      <c r="BE50" s="130"/>
      <c r="BF50" s="130"/>
      <c r="BG50" s="130"/>
      <c r="BH50" s="131"/>
      <c r="BI50" s="132">
        <f t="shared" si="3"/>
        <v>-7590</v>
      </c>
      <c r="BJ50" s="132"/>
      <c r="BK50" s="132"/>
      <c r="BL50" s="132"/>
      <c r="BM50" s="132"/>
      <c r="BN50" s="132">
        <f t="shared" si="4"/>
        <v>-7590</v>
      </c>
      <c r="BO50" s="132"/>
      <c r="BP50" s="132"/>
      <c r="BQ50" s="132"/>
    </row>
    <row r="51" spans="1:79" ht="33.75" customHeight="1" x14ac:dyDescent="0.2">
      <c r="A51" s="134" t="s">
        <v>25</v>
      </c>
      <c r="B51" s="134"/>
      <c r="C51" s="135" t="s">
        <v>56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129">
        <v>0</v>
      </c>
      <c r="AB51" s="130"/>
      <c r="AC51" s="130"/>
      <c r="AD51" s="130"/>
      <c r="AE51" s="131"/>
      <c r="AF51" s="129">
        <v>270811</v>
      </c>
      <c r="AG51" s="130"/>
      <c r="AH51" s="130"/>
      <c r="AI51" s="130"/>
      <c r="AJ51" s="131"/>
      <c r="AK51" s="129">
        <f t="shared" si="0"/>
        <v>270811</v>
      </c>
      <c r="AL51" s="130"/>
      <c r="AM51" s="130"/>
      <c r="AN51" s="130"/>
      <c r="AO51" s="131"/>
      <c r="AP51" s="129">
        <v>0</v>
      </c>
      <c r="AQ51" s="130"/>
      <c r="AR51" s="130"/>
      <c r="AS51" s="130"/>
      <c r="AT51" s="131"/>
      <c r="AU51" s="129">
        <f>197589.78+58499</f>
        <v>256088.78</v>
      </c>
      <c r="AV51" s="130"/>
      <c r="AW51" s="130"/>
      <c r="AX51" s="130"/>
      <c r="AY51" s="131"/>
      <c r="AZ51" s="129">
        <f t="shared" si="1"/>
        <v>256088.78</v>
      </c>
      <c r="BA51" s="130"/>
      <c r="BB51" s="130"/>
      <c r="BC51" s="131"/>
      <c r="BD51" s="129">
        <f t="shared" si="2"/>
        <v>0</v>
      </c>
      <c r="BE51" s="130"/>
      <c r="BF51" s="130"/>
      <c r="BG51" s="130"/>
      <c r="BH51" s="131"/>
      <c r="BI51" s="132">
        <f t="shared" si="3"/>
        <v>-14722.220000000001</v>
      </c>
      <c r="BJ51" s="132"/>
      <c r="BK51" s="132"/>
      <c r="BL51" s="132"/>
      <c r="BM51" s="132"/>
      <c r="BN51" s="132">
        <f t="shared" si="4"/>
        <v>-14722.220000000001</v>
      </c>
      <c r="BO51" s="132"/>
      <c r="BP51" s="132"/>
      <c r="BQ51" s="132"/>
    </row>
    <row r="52" spans="1:79" ht="33.75" customHeight="1" x14ac:dyDescent="0.2">
      <c r="A52" s="134" t="s">
        <v>57</v>
      </c>
      <c r="B52" s="134"/>
      <c r="C52" s="135" t="s">
        <v>58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7"/>
      <c r="AA52" s="129">
        <v>0</v>
      </c>
      <c r="AB52" s="130"/>
      <c r="AC52" s="130"/>
      <c r="AD52" s="130"/>
      <c r="AE52" s="131"/>
      <c r="AF52" s="129">
        <v>550269</v>
      </c>
      <c r="AG52" s="130"/>
      <c r="AH52" s="130"/>
      <c r="AI52" s="130"/>
      <c r="AJ52" s="131"/>
      <c r="AK52" s="129">
        <f>SUM(AA52:AJ52)</f>
        <v>550269</v>
      </c>
      <c r="AL52" s="130"/>
      <c r="AM52" s="130"/>
      <c r="AN52" s="130"/>
      <c r="AO52" s="131"/>
      <c r="AP52" s="129">
        <v>0</v>
      </c>
      <c r="AQ52" s="130"/>
      <c r="AR52" s="130"/>
      <c r="AS52" s="130"/>
      <c r="AT52" s="131"/>
      <c r="AU52" s="129">
        <f>542579.6+7688.52</f>
        <v>550268.12</v>
      </c>
      <c r="AV52" s="130"/>
      <c r="AW52" s="130"/>
      <c r="AX52" s="130"/>
      <c r="AY52" s="131"/>
      <c r="AZ52" s="129">
        <f>AP52+AU52</f>
        <v>550268.12</v>
      </c>
      <c r="BA52" s="130"/>
      <c r="BB52" s="130"/>
      <c r="BC52" s="131"/>
      <c r="BD52" s="129">
        <f>AP52-AA52</f>
        <v>0</v>
      </c>
      <c r="BE52" s="130"/>
      <c r="BF52" s="130"/>
      <c r="BG52" s="130"/>
      <c r="BH52" s="131"/>
      <c r="BI52" s="132">
        <f t="shared" si="3"/>
        <v>-0.88000000000465661</v>
      </c>
      <c r="BJ52" s="132"/>
      <c r="BK52" s="132"/>
      <c r="BL52" s="132"/>
      <c r="BM52" s="132"/>
      <c r="BN52" s="132">
        <f t="shared" ref="BN52" si="5">SUM(BD52:BM52)</f>
        <v>-0.88000000000465661</v>
      </c>
      <c r="BO52" s="132"/>
      <c r="BP52" s="132"/>
      <c r="BQ52" s="132"/>
    </row>
    <row r="53" spans="1:79" s="9" customFormat="1" ht="23.25" customHeight="1" x14ac:dyDescent="0.25">
      <c r="A53" s="133"/>
      <c r="B53" s="133"/>
      <c r="C53" s="70" t="s">
        <v>59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1"/>
      <c r="AA53" s="114">
        <f>SUM(AA48:AA52)</f>
        <v>111639830.33</v>
      </c>
      <c r="AB53" s="114"/>
      <c r="AC53" s="114"/>
      <c r="AD53" s="114"/>
      <c r="AE53" s="114"/>
      <c r="AF53" s="114">
        <f>SUM(AF48:AJ52)</f>
        <v>26215591</v>
      </c>
      <c r="AG53" s="114"/>
      <c r="AH53" s="114"/>
      <c r="AI53" s="114"/>
      <c r="AJ53" s="114"/>
      <c r="AK53" s="114">
        <f>SUM(AK48:AO52)</f>
        <v>137855421.32999998</v>
      </c>
      <c r="AL53" s="114"/>
      <c r="AM53" s="114"/>
      <c r="AN53" s="114"/>
      <c r="AO53" s="114"/>
      <c r="AP53" s="114">
        <f>SUM(AP48:AT52)</f>
        <v>111276829.7</v>
      </c>
      <c r="AQ53" s="114"/>
      <c r="AR53" s="114"/>
      <c r="AS53" s="114"/>
      <c r="AT53" s="114"/>
      <c r="AU53" s="114">
        <f>SUM(AU48:AY52)</f>
        <v>23564541.350000001</v>
      </c>
      <c r="AV53" s="114"/>
      <c r="AW53" s="114"/>
      <c r="AX53" s="114"/>
      <c r="AY53" s="114"/>
      <c r="AZ53" s="114">
        <f>SUM(AZ48:BC52)</f>
        <v>134841371.05000001</v>
      </c>
      <c r="BA53" s="114"/>
      <c r="BB53" s="114"/>
      <c r="BC53" s="114"/>
      <c r="BD53" s="114">
        <f>SUM(BD48:BH52)</f>
        <v>-363000.62999999803</v>
      </c>
      <c r="BE53" s="114"/>
      <c r="BF53" s="114"/>
      <c r="BG53" s="114"/>
      <c r="BH53" s="114"/>
      <c r="BI53" s="114">
        <f>SUM(BI48:BM52)</f>
        <v>-2651049.6500000018</v>
      </c>
      <c r="BJ53" s="114"/>
      <c r="BK53" s="114"/>
      <c r="BL53" s="114"/>
      <c r="BM53" s="114"/>
      <c r="BN53" s="114">
        <f>SUM(BN48:BQ52)</f>
        <v>-3014050.28</v>
      </c>
      <c r="BO53" s="114"/>
      <c r="BP53" s="114"/>
      <c r="BQ53" s="114"/>
      <c r="CA53" s="9" t="s">
        <v>60</v>
      </c>
    </row>
    <row r="54" spans="1:79" s="10" customFormat="1" ht="44.25" customHeight="1" x14ac:dyDescent="0.2">
      <c r="A54" s="35" t="s">
        <v>61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  <c r="CA54" s="10" t="s">
        <v>60</v>
      </c>
    </row>
    <row r="56" spans="1:79" ht="15.75" customHeight="1" x14ac:dyDescent="0.2">
      <c r="A56" s="38" t="s">
        <v>62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79" ht="15" customHeight="1" x14ac:dyDescent="0.2">
      <c r="A57" s="128" t="s">
        <v>37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</row>
    <row r="58" spans="1:79" ht="28.5" customHeight="1" x14ac:dyDescent="0.2">
      <c r="A58" s="112" t="s">
        <v>63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 t="s">
        <v>39</v>
      </c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 t="s">
        <v>40</v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 t="s">
        <v>41</v>
      </c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"/>
      <c r="BN58" s="11"/>
      <c r="BO58" s="11"/>
      <c r="BP58" s="11"/>
      <c r="BQ58" s="11"/>
    </row>
    <row r="59" spans="1:79" ht="41.25" customHeight="1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 t="s">
        <v>42</v>
      </c>
      <c r="R59" s="112"/>
      <c r="S59" s="112"/>
      <c r="T59" s="112"/>
      <c r="U59" s="112"/>
      <c r="V59" s="112" t="s">
        <v>43</v>
      </c>
      <c r="W59" s="112"/>
      <c r="X59" s="112"/>
      <c r="Y59" s="112"/>
      <c r="Z59" s="112"/>
      <c r="AA59" s="112" t="s">
        <v>44</v>
      </c>
      <c r="AB59" s="112"/>
      <c r="AC59" s="112"/>
      <c r="AD59" s="112"/>
      <c r="AE59" s="112"/>
      <c r="AF59" s="112"/>
      <c r="AG59" s="112" t="s">
        <v>42</v>
      </c>
      <c r="AH59" s="112"/>
      <c r="AI59" s="112"/>
      <c r="AJ59" s="112"/>
      <c r="AK59" s="112"/>
      <c r="AL59" s="112" t="s">
        <v>43</v>
      </c>
      <c r="AM59" s="112"/>
      <c r="AN59" s="112"/>
      <c r="AO59" s="112"/>
      <c r="AP59" s="112"/>
      <c r="AQ59" s="112" t="s">
        <v>44</v>
      </c>
      <c r="AR59" s="112"/>
      <c r="AS59" s="112"/>
      <c r="AT59" s="112"/>
      <c r="AU59" s="112"/>
      <c r="AV59" s="112"/>
      <c r="AW59" s="78" t="s">
        <v>42</v>
      </c>
      <c r="AX59" s="106"/>
      <c r="AY59" s="106"/>
      <c r="AZ59" s="106"/>
      <c r="BA59" s="79"/>
      <c r="BB59" s="78" t="s">
        <v>43</v>
      </c>
      <c r="BC59" s="106"/>
      <c r="BD59" s="106"/>
      <c r="BE59" s="106"/>
      <c r="BF59" s="79"/>
      <c r="BG59" s="112" t="s">
        <v>44</v>
      </c>
      <c r="BH59" s="112"/>
      <c r="BI59" s="112"/>
      <c r="BJ59" s="112"/>
      <c r="BK59" s="112"/>
      <c r="BL59" s="112"/>
      <c r="BM59" s="11"/>
      <c r="BN59" s="11"/>
      <c r="BO59" s="11"/>
      <c r="BP59" s="11"/>
      <c r="BQ59" s="11"/>
    </row>
    <row r="60" spans="1:79" ht="15.95" customHeight="1" x14ac:dyDescent="0.25">
      <c r="A60" s="112">
        <v>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>
        <v>2</v>
      </c>
      <c r="R60" s="112"/>
      <c r="S60" s="112"/>
      <c r="T60" s="112"/>
      <c r="U60" s="112"/>
      <c r="V60" s="112">
        <v>3</v>
      </c>
      <c r="W60" s="112"/>
      <c r="X60" s="112"/>
      <c r="Y60" s="112"/>
      <c r="Z60" s="112"/>
      <c r="AA60" s="112">
        <v>4</v>
      </c>
      <c r="AB60" s="112"/>
      <c r="AC60" s="112"/>
      <c r="AD60" s="112"/>
      <c r="AE60" s="112"/>
      <c r="AF60" s="112"/>
      <c r="AG60" s="112">
        <v>5</v>
      </c>
      <c r="AH60" s="112"/>
      <c r="AI60" s="112"/>
      <c r="AJ60" s="112"/>
      <c r="AK60" s="112"/>
      <c r="AL60" s="112">
        <v>6</v>
      </c>
      <c r="AM60" s="112"/>
      <c r="AN60" s="112"/>
      <c r="AO60" s="112"/>
      <c r="AP60" s="112"/>
      <c r="AQ60" s="112">
        <v>7</v>
      </c>
      <c r="AR60" s="112"/>
      <c r="AS60" s="112"/>
      <c r="AT60" s="112"/>
      <c r="AU60" s="112"/>
      <c r="AV60" s="112"/>
      <c r="AW60" s="112">
        <v>8</v>
      </c>
      <c r="AX60" s="112"/>
      <c r="AY60" s="112"/>
      <c r="AZ60" s="112"/>
      <c r="BA60" s="112"/>
      <c r="BB60" s="127">
        <v>9</v>
      </c>
      <c r="BC60" s="127"/>
      <c r="BD60" s="127"/>
      <c r="BE60" s="127"/>
      <c r="BF60" s="127"/>
      <c r="BG60" s="127">
        <v>10</v>
      </c>
      <c r="BH60" s="127"/>
      <c r="BI60" s="127"/>
      <c r="BJ60" s="127"/>
      <c r="BK60" s="127"/>
      <c r="BL60" s="127"/>
      <c r="BM60" s="12"/>
      <c r="BN60" s="12"/>
      <c r="BO60" s="12"/>
      <c r="BP60" s="12"/>
      <c r="BQ60" s="12"/>
    </row>
    <row r="61" spans="1:79" ht="18" hidden="1" customHeight="1" x14ac:dyDescent="0.2">
      <c r="A61" s="111" t="s">
        <v>20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05" t="s">
        <v>46</v>
      </c>
      <c r="R61" s="105"/>
      <c r="S61" s="105"/>
      <c r="T61" s="105"/>
      <c r="U61" s="105"/>
      <c r="V61" s="105" t="s">
        <v>47</v>
      </c>
      <c r="W61" s="105"/>
      <c r="X61" s="105"/>
      <c r="Y61" s="105"/>
      <c r="Z61" s="105"/>
      <c r="AA61" s="122" t="s">
        <v>48</v>
      </c>
      <c r="AB61" s="123"/>
      <c r="AC61" s="123"/>
      <c r="AD61" s="123"/>
      <c r="AE61" s="123"/>
      <c r="AF61" s="123"/>
      <c r="AG61" s="105" t="s">
        <v>49</v>
      </c>
      <c r="AH61" s="105"/>
      <c r="AI61" s="105"/>
      <c r="AJ61" s="105"/>
      <c r="AK61" s="105"/>
      <c r="AL61" s="105" t="s">
        <v>50</v>
      </c>
      <c r="AM61" s="105"/>
      <c r="AN61" s="105"/>
      <c r="AO61" s="105"/>
      <c r="AP61" s="105"/>
      <c r="AQ61" s="122" t="s">
        <v>48</v>
      </c>
      <c r="AR61" s="123"/>
      <c r="AS61" s="123"/>
      <c r="AT61" s="123"/>
      <c r="AU61" s="123"/>
      <c r="AV61" s="123"/>
      <c r="AW61" s="124" t="s">
        <v>64</v>
      </c>
      <c r="AX61" s="125"/>
      <c r="AY61" s="125"/>
      <c r="AZ61" s="125"/>
      <c r="BA61" s="126"/>
      <c r="BB61" s="124" t="s">
        <v>64</v>
      </c>
      <c r="BC61" s="125"/>
      <c r="BD61" s="125"/>
      <c r="BE61" s="125"/>
      <c r="BF61" s="126"/>
      <c r="BG61" s="123" t="s">
        <v>48</v>
      </c>
      <c r="BH61" s="123"/>
      <c r="BI61" s="123"/>
      <c r="BJ61" s="123"/>
      <c r="BK61" s="123"/>
      <c r="BL61" s="123"/>
      <c r="BM61" s="13"/>
      <c r="BN61" s="13"/>
      <c r="BO61" s="13"/>
      <c r="BP61" s="13"/>
      <c r="BQ61" s="13"/>
      <c r="CA61" s="1" t="s">
        <v>65</v>
      </c>
    </row>
    <row r="62" spans="1:79" ht="65.25" customHeight="1" x14ac:dyDescent="0.2">
      <c r="A62" s="35" t="s">
        <v>66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73">
        <f>AA53</f>
        <v>111639830.33</v>
      </c>
      <c r="R62" s="73"/>
      <c r="S62" s="73"/>
      <c r="T62" s="73"/>
      <c r="U62" s="73"/>
      <c r="V62" s="73">
        <f>AF53</f>
        <v>26215591</v>
      </c>
      <c r="W62" s="73"/>
      <c r="X62" s="73"/>
      <c r="Y62" s="73"/>
      <c r="Z62" s="73"/>
      <c r="AA62" s="73">
        <f>Q62+V62</f>
        <v>137855421.32999998</v>
      </c>
      <c r="AB62" s="73"/>
      <c r="AC62" s="73"/>
      <c r="AD62" s="73"/>
      <c r="AE62" s="73"/>
      <c r="AF62" s="73"/>
      <c r="AG62" s="73">
        <f>AP53</f>
        <v>111276829.7</v>
      </c>
      <c r="AH62" s="73"/>
      <c r="AI62" s="73"/>
      <c r="AJ62" s="73"/>
      <c r="AK62" s="73"/>
      <c r="AL62" s="73">
        <f>AU53</f>
        <v>23564541.350000001</v>
      </c>
      <c r="AM62" s="73"/>
      <c r="AN62" s="73"/>
      <c r="AO62" s="73"/>
      <c r="AP62" s="73"/>
      <c r="AQ62" s="73">
        <f>AG62+AL62</f>
        <v>134841371.05000001</v>
      </c>
      <c r="AR62" s="73"/>
      <c r="AS62" s="73"/>
      <c r="AT62" s="73"/>
      <c r="AU62" s="73"/>
      <c r="AV62" s="73"/>
      <c r="AW62" s="73">
        <f>BD53</f>
        <v>-363000.62999999803</v>
      </c>
      <c r="AX62" s="73"/>
      <c r="AY62" s="73"/>
      <c r="AZ62" s="73"/>
      <c r="BA62" s="73"/>
      <c r="BB62" s="73">
        <f>BI53</f>
        <v>-2651049.6500000018</v>
      </c>
      <c r="BC62" s="73"/>
      <c r="BD62" s="73"/>
      <c r="BE62" s="73"/>
      <c r="BF62" s="73"/>
      <c r="BG62" s="73">
        <f>SUM(AW62:BF62)</f>
        <v>-3014050.28</v>
      </c>
      <c r="BH62" s="73"/>
      <c r="BI62" s="73"/>
      <c r="BJ62" s="73"/>
      <c r="BK62" s="73"/>
      <c r="BL62" s="73"/>
      <c r="BM62" s="13"/>
      <c r="BN62" s="13"/>
      <c r="BO62" s="13"/>
      <c r="BP62" s="13"/>
      <c r="BQ62" s="13"/>
    </row>
    <row r="63" spans="1:79" s="9" customFormat="1" ht="15.75" x14ac:dyDescent="0.25">
      <c r="A63" s="121" t="s">
        <v>67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14">
        <f>SUM(Q62:U62)</f>
        <v>111639830.33</v>
      </c>
      <c r="R63" s="114"/>
      <c r="S63" s="114"/>
      <c r="T63" s="114"/>
      <c r="U63" s="114"/>
      <c r="V63" s="114">
        <f>V62</f>
        <v>26215591</v>
      </c>
      <c r="W63" s="114"/>
      <c r="X63" s="114"/>
      <c r="Y63" s="114"/>
      <c r="Z63" s="114"/>
      <c r="AA63" s="114">
        <f>AA62</f>
        <v>137855421.32999998</v>
      </c>
      <c r="AB63" s="114"/>
      <c r="AC63" s="114"/>
      <c r="AD63" s="114"/>
      <c r="AE63" s="114"/>
      <c r="AF63" s="114"/>
      <c r="AG63" s="114">
        <f>AG62</f>
        <v>111276829.7</v>
      </c>
      <c r="AH63" s="114"/>
      <c r="AI63" s="114"/>
      <c r="AJ63" s="114"/>
      <c r="AK63" s="114"/>
      <c r="AL63" s="114">
        <f>AL62</f>
        <v>23564541.350000001</v>
      </c>
      <c r="AM63" s="114"/>
      <c r="AN63" s="114"/>
      <c r="AO63" s="114"/>
      <c r="AP63" s="114"/>
      <c r="AQ63" s="114">
        <f>AG63+AL63</f>
        <v>134841371.05000001</v>
      </c>
      <c r="AR63" s="114"/>
      <c r="AS63" s="114"/>
      <c r="AT63" s="114"/>
      <c r="AU63" s="114"/>
      <c r="AV63" s="114"/>
      <c r="AW63" s="114">
        <f>SUM(AW62:BA62)</f>
        <v>-363000.62999999803</v>
      </c>
      <c r="AX63" s="114"/>
      <c r="AY63" s="114"/>
      <c r="AZ63" s="114"/>
      <c r="BA63" s="114"/>
      <c r="BB63" s="114">
        <f>BB62</f>
        <v>-2651049.6500000018</v>
      </c>
      <c r="BC63" s="114"/>
      <c r="BD63" s="114"/>
      <c r="BE63" s="114"/>
      <c r="BF63" s="114"/>
      <c r="BG63" s="114">
        <f>BG62</f>
        <v>-3014050.28</v>
      </c>
      <c r="BH63" s="114"/>
      <c r="BI63" s="114"/>
      <c r="BJ63" s="114"/>
      <c r="BK63" s="114"/>
      <c r="BL63" s="114"/>
      <c r="BM63" s="14"/>
      <c r="BN63" s="14"/>
      <c r="BO63" s="14"/>
      <c r="BP63" s="14"/>
      <c r="BQ63" s="14"/>
      <c r="CA63" s="9" t="s">
        <v>68</v>
      </c>
    </row>
    <row r="65" spans="1:79" ht="15.75" customHeight="1" x14ac:dyDescent="0.2">
      <c r="A65" s="38" t="s">
        <v>69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</row>
    <row r="67" spans="1:79" ht="45" customHeight="1" x14ac:dyDescent="0.2">
      <c r="A67" s="115" t="s">
        <v>70</v>
      </c>
      <c r="B67" s="116"/>
      <c r="C67" s="115" t="s">
        <v>71</v>
      </c>
      <c r="D67" s="119"/>
      <c r="E67" s="119"/>
      <c r="F67" s="119"/>
      <c r="G67" s="119"/>
      <c r="H67" s="119"/>
      <c r="I67" s="116"/>
      <c r="J67" s="115" t="s">
        <v>72</v>
      </c>
      <c r="K67" s="119"/>
      <c r="L67" s="119"/>
      <c r="M67" s="119"/>
      <c r="N67" s="116"/>
      <c r="O67" s="115" t="s">
        <v>73</v>
      </c>
      <c r="P67" s="119"/>
      <c r="Q67" s="119"/>
      <c r="R67" s="119"/>
      <c r="S67" s="119"/>
      <c r="T67" s="119"/>
      <c r="U67" s="119"/>
      <c r="V67" s="119"/>
      <c r="W67" s="119"/>
      <c r="X67" s="116"/>
      <c r="Y67" s="112" t="s">
        <v>39</v>
      </c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 t="s">
        <v>74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3" t="s">
        <v>41</v>
      </c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5"/>
      <c r="BS67" s="15"/>
      <c r="BT67" s="15"/>
      <c r="BU67" s="15"/>
      <c r="BV67" s="15"/>
      <c r="BW67" s="15"/>
      <c r="BX67" s="15"/>
      <c r="BY67" s="15"/>
      <c r="BZ67" s="16"/>
    </row>
    <row r="68" spans="1:79" ht="32.25" customHeight="1" x14ac:dyDescent="0.2">
      <c r="A68" s="117"/>
      <c r="B68" s="118"/>
      <c r="C68" s="117"/>
      <c r="D68" s="120"/>
      <c r="E68" s="120"/>
      <c r="F68" s="120"/>
      <c r="G68" s="120"/>
      <c r="H68" s="120"/>
      <c r="I68" s="118"/>
      <c r="J68" s="117"/>
      <c r="K68" s="120"/>
      <c r="L68" s="120"/>
      <c r="M68" s="120"/>
      <c r="N68" s="118"/>
      <c r="O68" s="117"/>
      <c r="P68" s="120"/>
      <c r="Q68" s="120"/>
      <c r="R68" s="120"/>
      <c r="S68" s="120"/>
      <c r="T68" s="120"/>
      <c r="U68" s="120"/>
      <c r="V68" s="120"/>
      <c r="W68" s="120"/>
      <c r="X68" s="118"/>
      <c r="Y68" s="78" t="s">
        <v>42</v>
      </c>
      <c r="Z68" s="106"/>
      <c r="AA68" s="106"/>
      <c r="AB68" s="106"/>
      <c r="AC68" s="79"/>
      <c r="AD68" s="78" t="s">
        <v>43</v>
      </c>
      <c r="AE68" s="106"/>
      <c r="AF68" s="106"/>
      <c r="AG68" s="106"/>
      <c r="AH68" s="79"/>
      <c r="AI68" s="112" t="s">
        <v>44</v>
      </c>
      <c r="AJ68" s="112"/>
      <c r="AK68" s="112"/>
      <c r="AL68" s="112"/>
      <c r="AM68" s="112"/>
      <c r="AN68" s="112" t="s">
        <v>42</v>
      </c>
      <c r="AO68" s="112"/>
      <c r="AP68" s="112"/>
      <c r="AQ68" s="112"/>
      <c r="AR68" s="112"/>
      <c r="AS68" s="112" t="s">
        <v>43</v>
      </c>
      <c r="AT68" s="112"/>
      <c r="AU68" s="112"/>
      <c r="AV68" s="112"/>
      <c r="AW68" s="112"/>
      <c r="AX68" s="112" t="s">
        <v>44</v>
      </c>
      <c r="AY68" s="112"/>
      <c r="AZ68" s="112"/>
      <c r="BA68" s="112"/>
      <c r="BB68" s="112"/>
      <c r="BC68" s="112" t="s">
        <v>42</v>
      </c>
      <c r="BD68" s="112"/>
      <c r="BE68" s="112"/>
      <c r="BF68" s="112"/>
      <c r="BG68" s="112"/>
      <c r="BH68" s="112" t="s">
        <v>43</v>
      </c>
      <c r="BI68" s="112"/>
      <c r="BJ68" s="112"/>
      <c r="BK68" s="112"/>
      <c r="BL68" s="112"/>
      <c r="BM68" s="112" t="s">
        <v>44</v>
      </c>
      <c r="BN68" s="112"/>
      <c r="BO68" s="112"/>
      <c r="BP68" s="112"/>
      <c r="BQ68" s="112"/>
      <c r="BR68" s="11"/>
      <c r="BS68" s="11"/>
      <c r="BT68" s="11"/>
      <c r="BU68" s="11"/>
      <c r="BV68" s="11"/>
      <c r="BW68" s="11"/>
      <c r="BX68" s="11"/>
      <c r="BY68" s="11"/>
      <c r="BZ68" s="16"/>
    </row>
    <row r="69" spans="1:79" ht="15.95" customHeight="1" x14ac:dyDescent="0.2">
      <c r="A69" s="112">
        <v>1</v>
      </c>
      <c r="B69" s="112"/>
      <c r="C69" s="112">
        <v>2</v>
      </c>
      <c r="D69" s="112"/>
      <c r="E69" s="112"/>
      <c r="F69" s="112"/>
      <c r="G69" s="112"/>
      <c r="H69" s="112"/>
      <c r="I69" s="112"/>
      <c r="J69" s="112">
        <v>3</v>
      </c>
      <c r="K69" s="112"/>
      <c r="L69" s="112"/>
      <c r="M69" s="112"/>
      <c r="N69" s="112"/>
      <c r="O69" s="112">
        <v>4</v>
      </c>
      <c r="P69" s="112"/>
      <c r="Q69" s="112"/>
      <c r="R69" s="112"/>
      <c r="S69" s="112"/>
      <c r="T69" s="112"/>
      <c r="U69" s="112"/>
      <c r="V69" s="112"/>
      <c r="W69" s="112"/>
      <c r="X69" s="112"/>
      <c r="Y69" s="112">
        <v>5</v>
      </c>
      <c r="Z69" s="112"/>
      <c r="AA69" s="112"/>
      <c r="AB69" s="112"/>
      <c r="AC69" s="112"/>
      <c r="AD69" s="112">
        <v>6</v>
      </c>
      <c r="AE69" s="112"/>
      <c r="AF69" s="112"/>
      <c r="AG69" s="112"/>
      <c r="AH69" s="112"/>
      <c r="AI69" s="112">
        <v>7</v>
      </c>
      <c r="AJ69" s="112"/>
      <c r="AK69" s="112"/>
      <c r="AL69" s="112"/>
      <c r="AM69" s="112"/>
      <c r="AN69" s="78">
        <v>8</v>
      </c>
      <c r="AO69" s="106"/>
      <c r="AP69" s="106"/>
      <c r="AQ69" s="106"/>
      <c r="AR69" s="79"/>
      <c r="AS69" s="78">
        <v>9</v>
      </c>
      <c r="AT69" s="106"/>
      <c r="AU69" s="106"/>
      <c r="AV69" s="106"/>
      <c r="AW69" s="79"/>
      <c r="AX69" s="78">
        <v>10</v>
      </c>
      <c r="AY69" s="106"/>
      <c r="AZ69" s="106"/>
      <c r="BA69" s="106"/>
      <c r="BB69" s="79"/>
      <c r="BC69" s="78">
        <v>11</v>
      </c>
      <c r="BD69" s="106"/>
      <c r="BE69" s="106"/>
      <c r="BF69" s="106"/>
      <c r="BG69" s="79"/>
      <c r="BH69" s="78">
        <v>12</v>
      </c>
      <c r="BI69" s="106"/>
      <c r="BJ69" s="106"/>
      <c r="BK69" s="106"/>
      <c r="BL69" s="79"/>
      <c r="BM69" s="78">
        <v>13</v>
      </c>
      <c r="BN69" s="106"/>
      <c r="BO69" s="106"/>
      <c r="BP69" s="106"/>
      <c r="BQ69" s="79"/>
      <c r="BR69" s="11"/>
      <c r="BS69" s="11"/>
      <c r="BT69" s="11"/>
      <c r="BU69" s="11"/>
      <c r="BV69" s="11"/>
      <c r="BW69" s="11"/>
      <c r="BX69" s="11"/>
      <c r="BY69" s="11"/>
      <c r="BZ69" s="16"/>
    </row>
    <row r="70" spans="1:79" ht="12.75" hidden="1" customHeight="1" x14ac:dyDescent="0.2">
      <c r="A70" s="107" t="s">
        <v>19</v>
      </c>
      <c r="B70" s="107"/>
      <c r="C70" s="108" t="s">
        <v>20</v>
      </c>
      <c r="D70" s="109"/>
      <c r="E70" s="109"/>
      <c r="F70" s="109"/>
      <c r="G70" s="109"/>
      <c r="H70" s="109"/>
      <c r="I70" s="110"/>
      <c r="J70" s="107" t="s">
        <v>75</v>
      </c>
      <c r="K70" s="107"/>
      <c r="L70" s="107"/>
      <c r="M70" s="107"/>
      <c r="N70" s="107"/>
      <c r="O70" s="111" t="s">
        <v>76</v>
      </c>
      <c r="P70" s="111"/>
      <c r="Q70" s="111"/>
      <c r="R70" s="111"/>
      <c r="S70" s="111"/>
      <c r="T70" s="111"/>
      <c r="U70" s="111"/>
      <c r="V70" s="111"/>
      <c r="W70" s="111"/>
      <c r="X70" s="108"/>
      <c r="Y70" s="105" t="s">
        <v>46</v>
      </c>
      <c r="Z70" s="105"/>
      <c r="AA70" s="105"/>
      <c r="AB70" s="105"/>
      <c r="AC70" s="105"/>
      <c r="AD70" s="105" t="s">
        <v>77</v>
      </c>
      <c r="AE70" s="105"/>
      <c r="AF70" s="105"/>
      <c r="AG70" s="105"/>
      <c r="AH70" s="105"/>
      <c r="AI70" s="105" t="s">
        <v>48</v>
      </c>
      <c r="AJ70" s="105"/>
      <c r="AK70" s="105"/>
      <c r="AL70" s="105"/>
      <c r="AM70" s="105"/>
      <c r="AN70" s="105" t="s">
        <v>78</v>
      </c>
      <c r="AO70" s="105"/>
      <c r="AP70" s="105"/>
      <c r="AQ70" s="105"/>
      <c r="AR70" s="105"/>
      <c r="AS70" s="105" t="s">
        <v>49</v>
      </c>
      <c r="AT70" s="105"/>
      <c r="AU70" s="105"/>
      <c r="AV70" s="105"/>
      <c r="AW70" s="105"/>
      <c r="AX70" s="105" t="s">
        <v>48</v>
      </c>
      <c r="AY70" s="105"/>
      <c r="AZ70" s="105"/>
      <c r="BA70" s="105"/>
      <c r="BB70" s="105"/>
      <c r="BC70" s="105" t="s">
        <v>79</v>
      </c>
      <c r="BD70" s="105"/>
      <c r="BE70" s="105"/>
      <c r="BF70" s="105"/>
      <c r="BG70" s="105"/>
      <c r="BH70" s="105" t="s">
        <v>79</v>
      </c>
      <c r="BI70" s="105"/>
      <c r="BJ70" s="105"/>
      <c r="BK70" s="105"/>
      <c r="BL70" s="105"/>
      <c r="BM70" s="104" t="s">
        <v>48</v>
      </c>
      <c r="BN70" s="104"/>
      <c r="BO70" s="104"/>
      <c r="BP70" s="104"/>
      <c r="BQ70" s="104"/>
      <c r="BR70" s="17"/>
      <c r="BS70" s="17"/>
      <c r="BT70" s="16"/>
      <c r="BU70" s="16"/>
      <c r="BV70" s="16"/>
      <c r="BW70" s="16"/>
      <c r="BX70" s="16"/>
      <c r="BY70" s="16"/>
      <c r="BZ70" s="16"/>
      <c r="CA70" s="1" t="s">
        <v>80</v>
      </c>
    </row>
    <row r="71" spans="1:79" s="10" customFormat="1" ht="15.75" x14ac:dyDescent="0.2">
      <c r="A71" s="67" t="s">
        <v>4</v>
      </c>
      <c r="B71" s="68"/>
      <c r="C71" s="69" t="s">
        <v>81</v>
      </c>
      <c r="D71" s="70"/>
      <c r="E71" s="70"/>
      <c r="F71" s="70"/>
      <c r="G71" s="70"/>
      <c r="H71" s="70"/>
      <c r="I71" s="71"/>
      <c r="J71" s="69"/>
      <c r="K71" s="70"/>
      <c r="L71" s="70"/>
      <c r="M71" s="70"/>
      <c r="N71" s="71"/>
      <c r="O71" s="69"/>
      <c r="P71" s="70"/>
      <c r="Q71" s="70"/>
      <c r="R71" s="70"/>
      <c r="S71" s="70"/>
      <c r="T71" s="70"/>
      <c r="U71" s="70"/>
      <c r="V71" s="70"/>
      <c r="W71" s="70"/>
      <c r="X71" s="71"/>
      <c r="Y71" s="60"/>
      <c r="Z71" s="61"/>
      <c r="AA71" s="61"/>
      <c r="AB71" s="61"/>
      <c r="AC71" s="62"/>
      <c r="AD71" s="60"/>
      <c r="AE71" s="61"/>
      <c r="AF71" s="61"/>
      <c r="AG71" s="61"/>
      <c r="AH71" s="62"/>
      <c r="AI71" s="60"/>
      <c r="AJ71" s="61"/>
      <c r="AK71" s="61"/>
      <c r="AL71" s="61"/>
      <c r="AM71" s="62"/>
      <c r="AN71" s="60"/>
      <c r="AO71" s="61"/>
      <c r="AP71" s="61"/>
      <c r="AQ71" s="61"/>
      <c r="AR71" s="62"/>
      <c r="AS71" s="60"/>
      <c r="AT71" s="61"/>
      <c r="AU71" s="61"/>
      <c r="AV71" s="61"/>
      <c r="AW71" s="62"/>
      <c r="AX71" s="63"/>
      <c r="AY71" s="64"/>
      <c r="AZ71" s="64"/>
      <c r="BA71" s="64"/>
      <c r="BB71" s="65"/>
      <c r="BC71" s="63"/>
      <c r="BD71" s="64"/>
      <c r="BE71" s="64"/>
      <c r="BF71" s="64"/>
      <c r="BG71" s="65"/>
      <c r="BH71" s="63"/>
      <c r="BI71" s="64"/>
      <c r="BJ71" s="64"/>
      <c r="BK71" s="64"/>
      <c r="BL71" s="65"/>
      <c r="BM71" s="63"/>
      <c r="BN71" s="64"/>
      <c r="BO71" s="64"/>
      <c r="BP71" s="64"/>
      <c r="BQ71" s="65"/>
      <c r="BR71" s="18"/>
      <c r="BS71" s="18"/>
      <c r="BT71" s="18"/>
      <c r="BU71" s="18"/>
      <c r="BV71" s="18"/>
      <c r="BW71" s="18"/>
      <c r="BX71" s="18"/>
      <c r="BY71" s="18"/>
      <c r="BZ71" s="19"/>
      <c r="CA71" s="10" t="s">
        <v>82</v>
      </c>
    </row>
    <row r="72" spans="1:79" ht="27" customHeight="1" x14ac:dyDescent="0.2">
      <c r="A72" s="78"/>
      <c r="B72" s="79"/>
      <c r="C72" s="83" t="s">
        <v>83</v>
      </c>
      <c r="D72" s="84"/>
      <c r="E72" s="84"/>
      <c r="F72" s="84"/>
      <c r="G72" s="84"/>
      <c r="H72" s="84"/>
      <c r="I72" s="85"/>
      <c r="J72" s="83" t="s">
        <v>84</v>
      </c>
      <c r="K72" s="84"/>
      <c r="L72" s="84"/>
      <c r="M72" s="84"/>
      <c r="N72" s="85"/>
      <c r="O72" s="83" t="s">
        <v>85</v>
      </c>
      <c r="P72" s="84"/>
      <c r="Q72" s="84"/>
      <c r="R72" s="84"/>
      <c r="S72" s="84"/>
      <c r="T72" s="84"/>
      <c r="U72" s="84"/>
      <c r="V72" s="84"/>
      <c r="W72" s="84"/>
      <c r="X72" s="85"/>
      <c r="Y72" s="98">
        <v>6</v>
      </c>
      <c r="Z72" s="99"/>
      <c r="AA72" s="99"/>
      <c r="AB72" s="99"/>
      <c r="AC72" s="100"/>
      <c r="AD72" s="98"/>
      <c r="AE72" s="99"/>
      <c r="AF72" s="99"/>
      <c r="AG72" s="99"/>
      <c r="AH72" s="100"/>
      <c r="AI72" s="98">
        <f>Y72</f>
        <v>6</v>
      </c>
      <c r="AJ72" s="99"/>
      <c r="AK72" s="99"/>
      <c r="AL72" s="99"/>
      <c r="AM72" s="100"/>
      <c r="AN72" s="98">
        <v>6</v>
      </c>
      <c r="AO72" s="99"/>
      <c r="AP72" s="99"/>
      <c r="AQ72" s="99"/>
      <c r="AR72" s="100"/>
      <c r="AS72" s="98"/>
      <c r="AT72" s="99"/>
      <c r="AU72" s="99"/>
      <c r="AV72" s="99"/>
      <c r="AW72" s="100"/>
      <c r="AX72" s="101">
        <f>AN72</f>
        <v>6</v>
      </c>
      <c r="AY72" s="102"/>
      <c r="AZ72" s="102"/>
      <c r="BA72" s="102"/>
      <c r="BB72" s="103"/>
      <c r="BC72" s="101">
        <f>Y72-AI72</f>
        <v>0</v>
      </c>
      <c r="BD72" s="102"/>
      <c r="BE72" s="102"/>
      <c r="BF72" s="102"/>
      <c r="BG72" s="103"/>
      <c r="BH72" s="101">
        <f>AD72-AS72</f>
        <v>0</v>
      </c>
      <c r="BI72" s="102"/>
      <c r="BJ72" s="102"/>
      <c r="BK72" s="102"/>
      <c r="BL72" s="103"/>
      <c r="BM72" s="101">
        <f>AI72-AX72</f>
        <v>0</v>
      </c>
      <c r="BN72" s="102"/>
      <c r="BO72" s="102"/>
      <c r="BP72" s="102"/>
      <c r="BQ72" s="103"/>
      <c r="BR72" s="20"/>
      <c r="BS72" s="20"/>
      <c r="BT72" s="20"/>
      <c r="BU72" s="20"/>
      <c r="BV72" s="20"/>
      <c r="BW72" s="20"/>
      <c r="BX72" s="20"/>
      <c r="BY72" s="20"/>
      <c r="BZ72" s="16"/>
    </row>
    <row r="73" spans="1:79" ht="15.75" x14ac:dyDescent="0.2">
      <c r="A73" s="78"/>
      <c r="B73" s="79"/>
      <c r="C73" s="83" t="s">
        <v>86</v>
      </c>
      <c r="D73" s="84"/>
      <c r="E73" s="84"/>
      <c r="F73" s="84"/>
      <c r="G73" s="84"/>
      <c r="H73" s="84"/>
      <c r="I73" s="85"/>
      <c r="J73" s="83" t="s">
        <v>84</v>
      </c>
      <c r="K73" s="84"/>
      <c r="L73" s="84"/>
      <c r="M73" s="84"/>
      <c r="N73" s="85"/>
      <c r="O73" s="83" t="s">
        <v>87</v>
      </c>
      <c r="P73" s="84"/>
      <c r="Q73" s="84"/>
      <c r="R73" s="84"/>
      <c r="S73" s="84"/>
      <c r="T73" s="84"/>
      <c r="U73" s="84"/>
      <c r="V73" s="84"/>
      <c r="W73" s="84"/>
      <c r="X73" s="85"/>
      <c r="Y73" s="98">
        <v>304.5</v>
      </c>
      <c r="Z73" s="99"/>
      <c r="AA73" s="99"/>
      <c r="AB73" s="99"/>
      <c r="AC73" s="100"/>
      <c r="AD73" s="98">
        <v>38.700000000000003</v>
      </c>
      <c r="AE73" s="99"/>
      <c r="AF73" s="99"/>
      <c r="AG73" s="99"/>
      <c r="AH73" s="100"/>
      <c r="AI73" s="98">
        <f>Y73</f>
        <v>304.5</v>
      </c>
      <c r="AJ73" s="99"/>
      <c r="AK73" s="99"/>
      <c r="AL73" s="99"/>
      <c r="AM73" s="100"/>
      <c r="AN73" s="98">
        <v>304.33999999999997</v>
      </c>
      <c r="AO73" s="99"/>
      <c r="AP73" s="99"/>
      <c r="AQ73" s="99"/>
      <c r="AR73" s="100"/>
      <c r="AS73" s="98">
        <v>34.520000000000003</v>
      </c>
      <c r="AT73" s="99"/>
      <c r="AU73" s="99"/>
      <c r="AV73" s="99"/>
      <c r="AW73" s="100"/>
      <c r="AX73" s="101">
        <f>AN73</f>
        <v>304.33999999999997</v>
      </c>
      <c r="AY73" s="102"/>
      <c r="AZ73" s="102"/>
      <c r="BA73" s="102"/>
      <c r="BB73" s="103"/>
      <c r="BC73" s="95">
        <f>Y73-AI73</f>
        <v>0</v>
      </c>
      <c r="BD73" s="96"/>
      <c r="BE73" s="96"/>
      <c r="BF73" s="96"/>
      <c r="BG73" s="97"/>
      <c r="BH73" s="95">
        <f>AD73-AS73</f>
        <v>4.18</v>
      </c>
      <c r="BI73" s="96"/>
      <c r="BJ73" s="96"/>
      <c r="BK73" s="96"/>
      <c r="BL73" s="97"/>
      <c r="BM73" s="95">
        <f>AI73-AX73</f>
        <v>0.16000000000002501</v>
      </c>
      <c r="BN73" s="96"/>
      <c r="BO73" s="96"/>
      <c r="BP73" s="96"/>
      <c r="BQ73" s="97"/>
      <c r="BR73" s="20"/>
      <c r="BS73" s="20"/>
      <c r="BT73" s="20"/>
      <c r="BU73" s="20"/>
      <c r="BV73" s="20"/>
      <c r="BW73" s="20"/>
      <c r="BX73" s="20"/>
      <c r="BY73" s="20"/>
      <c r="BZ73" s="16"/>
    </row>
    <row r="74" spans="1:79" s="10" customFormat="1" ht="43.5" customHeight="1" x14ac:dyDescent="0.2">
      <c r="A74" s="67"/>
      <c r="B74" s="68"/>
      <c r="C74" s="80" t="s">
        <v>88</v>
      </c>
      <c r="D74" s="81"/>
      <c r="E74" s="81"/>
      <c r="F74" s="81"/>
      <c r="G74" s="81"/>
      <c r="H74" s="81"/>
      <c r="I74" s="82"/>
      <c r="J74" s="83" t="s">
        <v>84</v>
      </c>
      <c r="K74" s="84"/>
      <c r="L74" s="84"/>
      <c r="M74" s="84"/>
      <c r="N74" s="85"/>
      <c r="O74" s="83" t="s">
        <v>87</v>
      </c>
      <c r="P74" s="84"/>
      <c r="Q74" s="84"/>
      <c r="R74" s="84"/>
      <c r="S74" s="84"/>
      <c r="T74" s="84"/>
      <c r="U74" s="84"/>
      <c r="V74" s="84"/>
      <c r="W74" s="84"/>
      <c r="X74" s="85"/>
      <c r="Y74" s="60">
        <v>535.5</v>
      </c>
      <c r="Z74" s="61"/>
      <c r="AA74" s="61"/>
      <c r="AB74" s="61"/>
      <c r="AC74" s="62"/>
      <c r="AD74" s="60">
        <v>56.7</v>
      </c>
      <c r="AE74" s="61"/>
      <c r="AF74" s="61"/>
      <c r="AG74" s="61"/>
      <c r="AH74" s="62"/>
      <c r="AI74" s="98">
        <f>Y74+AD74</f>
        <v>592.20000000000005</v>
      </c>
      <c r="AJ74" s="99"/>
      <c r="AK74" s="99"/>
      <c r="AL74" s="99"/>
      <c r="AM74" s="100"/>
      <c r="AN74" s="60">
        <v>535.34</v>
      </c>
      <c r="AO74" s="61"/>
      <c r="AP74" s="61"/>
      <c r="AQ74" s="61"/>
      <c r="AR74" s="62"/>
      <c r="AS74" s="60">
        <v>52.52</v>
      </c>
      <c r="AT74" s="61"/>
      <c r="AU74" s="61"/>
      <c r="AV74" s="61"/>
      <c r="AW74" s="62"/>
      <c r="AX74" s="98">
        <f>AN74+AS74</f>
        <v>587.86</v>
      </c>
      <c r="AY74" s="99"/>
      <c r="AZ74" s="99"/>
      <c r="BA74" s="99"/>
      <c r="BB74" s="100"/>
      <c r="BC74" s="95">
        <f>Y74-AN74</f>
        <v>0.15999999999996817</v>
      </c>
      <c r="BD74" s="96"/>
      <c r="BE74" s="96"/>
      <c r="BF74" s="96"/>
      <c r="BG74" s="97"/>
      <c r="BH74" s="95">
        <f>AD74-AS74</f>
        <v>4.18</v>
      </c>
      <c r="BI74" s="96"/>
      <c r="BJ74" s="96"/>
      <c r="BK74" s="96"/>
      <c r="BL74" s="97"/>
      <c r="BM74" s="95">
        <f>AI74-AX74</f>
        <v>4.3400000000000318</v>
      </c>
      <c r="BN74" s="96"/>
      <c r="BO74" s="96"/>
      <c r="BP74" s="96"/>
      <c r="BQ74" s="97"/>
      <c r="BR74" s="18"/>
      <c r="BS74" s="18"/>
      <c r="BT74" s="18"/>
      <c r="BU74" s="18"/>
      <c r="BV74" s="18"/>
      <c r="BW74" s="18"/>
      <c r="BX74" s="18"/>
      <c r="BY74" s="18"/>
      <c r="BZ74" s="19"/>
    </row>
    <row r="75" spans="1:79" ht="170.25" customHeight="1" x14ac:dyDescent="0.2">
      <c r="A75" s="78"/>
      <c r="B75" s="79"/>
      <c r="C75" s="80" t="s">
        <v>89</v>
      </c>
      <c r="D75" s="81"/>
      <c r="E75" s="81"/>
      <c r="F75" s="81"/>
      <c r="G75" s="81"/>
      <c r="H75" s="81"/>
      <c r="I75" s="82"/>
      <c r="J75" s="83" t="s">
        <v>90</v>
      </c>
      <c r="K75" s="84"/>
      <c r="L75" s="84"/>
      <c r="M75" s="84"/>
      <c r="N75" s="85"/>
      <c r="O75" s="80" t="s">
        <v>91</v>
      </c>
      <c r="P75" s="81"/>
      <c r="Q75" s="81"/>
      <c r="R75" s="81"/>
      <c r="S75" s="81"/>
      <c r="T75" s="81"/>
      <c r="U75" s="81"/>
      <c r="V75" s="81"/>
      <c r="W75" s="81"/>
      <c r="X75" s="82"/>
      <c r="Y75" s="89"/>
      <c r="Z75" s="90"/>
      <c r="AA75" s="90"/>
      <c r="AB75" s="90"/>
      <c r="AC75" s="91"/>
      <c r="AD75" s="89">
        <v>1170637</v>
      </c>
      <c r="AE75" s="90"/>
      <c r="AF75" s="90"/>
      <c r="AG75" s="90"/>
      <c r="AH75" s="91"/>
      <c r="AI75" s="89">
        <f>AD75</f>
        <v>1170637</v>
      </c>
      <c r="AJ75" s="90"/>
      <c r="AK75" s="90"/>
      <c r="AL75" s="90"/>
      <c r="AM75" s="91"/>
      <c r="AN75" s="89"/>
      <c r="AO75" s="90"/>
      <c r="AP75" s="90"/>
      <c r="AQ75" s="90"/>
      <c r="AR75" s="91"/>
      <c r="AS75" s="89">
        <v>1163047</v>
      </c>
      <c r="AT75" s="90"/>
      <c r="AU75" s="90"/>
      <c r="AV75" s="90"/>
      <c r="AW75" s="91"/>
      <c r="AX75" s="89">
        <f>AS75</f>
        <v>1163047</v>
      </c>
      <c r="AY75" s="90"/>
      <c r="AZ75" s="90"/>
      <c r="BA75" s="90"/>
      <c r="BB75" s="91"/>
      <c r="BC75" s="89">
        <f>Y75-AN75</f>
        <v>0</v>
      </c>
      <c r="BD75" s="90"/>
      <c r="BE75" s="90"/>
      <c r="BF75" s="90"/>
      <c r="BG75" s="91"/>
      <c r="BH75" s="89">
        <f>AD75-AS75</f>
        <v>7590</v>
      </c>
      <c r="BI75" s="90"/>
      <c r="BJ75" s="90"/>
      <c r="BK75" s="90"/>
      <c r="BL75" s="91"/>
      <c r="BM75" s="89">
        <f>BH75</f>
        <v>7590</v>
      </c>
      <c r="BN75" s="90"/>
      <c r="BO75" s="90"/>
      <c r="BP75" s="90"/>
      <c r="BQ75" s="91"/>
      <c r="BR75" s="20"/>
      <c r="BS75" s="20"/>
      <c r="BT75" s="20"/>
      <c r="BU75" s="20"/>
      <c r="BV75" s="20"/>
      <c r="BW75" s="20"/>
      <c r="BX75" s="20"/>
      <c r="BY75" s="20"/>
      <c r="BZ75" s="16"/>
    </row>
    <row r="76" spans="1:79" ht="240.75" customHeight="1" x14ac:dyDescent="0.2">
      <c r="A76" s="78"/>
      <c r="B76" s="79"/>
      <c r="C76" s="80" t="s">
        <v>92</v>
      </c>
      <c r="D76" s="81"/>
      <c r="E76" s="81"/>
      <c r="F76" s="81"/>
      <c r="G76" s="81"/>
      <c r="H76" s="81"/>
      <c r="I76" s="82"/>
      <c r="J76" s="83" t="s">
        <v>90</v>
      </c>
      <c r="K76" s="84"/>
      <c r="L76" s="84"/>
      <c r="M76" s="84"/>
      <c r="N76" s="85"/>
      <c r="O76" s="80" t="s">
        <v>93</v>
      </c>
      <c r="P76" s="81"/>
      <c r="Q76" s="81"/>
      <c r="R76" s="81"/>
      <c r="S76" s="81"/>
      <c r="T76" s="81"/>
      <c r="U76" s="81"/>
      <c r="V76" s="81"/>
      <c r="W76" s="81"/>
      <c r="X76" s="82"/>
      <c r="Y76" s="89"/>
      <c r="Z76" s="90"/>
      <c r="AA76" s="90"/>
      <c r="AB76" s="90"/>
      <c r="AC76" s="91"/>
      <c r="AD76" s="89">
        <v>335000</v>
      </c>
      <c r="AE76" s="90"/>
      <c r="AF76" s="90"/>
      <c r="AG76" s="90"/>
      <c r="AH76" s="91"/>
      <c r="AI76" s="89">
        <f>AD76</f>
        <v>335000</v>
      </c>
      <c r="AJ76" s="90"/>
      <c r="AK76" s="90"/>
      <c r="AL76" s="90"/>
      <c r="AM76" s="91"/>
      <c r="AN76" s="89"/>
      <c r="AO76" s="90"/>
      <c r="AP76" s="90"/>
      <c r="AQ76" s="90"/>
      <c r="AR76" s="91"/>
      <c r="AS76" s="89">
        <v>335000</v>
      </c>
      <c r="AT76" s="90"/>
      <c r="AU76" s="90"/>
      <c r="AV76" s="90"/>
      <c r="AW76" s="91"/>
      <c r="AX76" s="89">
        <f>AS76</f>
        <v>335000</v>
      </c>
      <c r="AY76" s="90"/>
      <c r="AZ76" s="90"/>
      <c r="BA76" s="90"/>
      <c r="BB76" s="91"/>
      <c r="BC76" s="89">
        <f>Y76-AN76</f>
        <v>0</v>
      </c>
      <c r="BD76" s="90"/>
      <c r="BE76" s="90"/>
      <c r="BF76" s="90"/>
      <c r="BG76" s="91"/>
      <c r="BH76" s="89">
        <f>AD76-AX76</f>
        <v>0</v>
      </c>
      <c r="BI76" s="90"/>
      <c r="BJ76" s="90"/>
      <c r="BK76" s="90"/>
      <c r="BL76" s="91"/>
      <c r="BM76" s="89">
        <f>BC76+BH76</f>
        <v>0</v>
      </c>
      <c r="BN76" s="90"/>
      <c r="BO76" s="90"/>
      <c r="BP76" s="90"/>
      <c r="BQ76" s="91"/>
      <c r="BR76" s="20"/>
      <c r="BS76" s="20"/>
      <c r="BT76" s="20"/>
      <c r="BU76" s="20"/>
      <c r="BV76" s="20"/>
      <c r="BW76" s="20"/>
      <c r="BX76" s="20"/>
      <c r="BY76" s="20"/>
      <c r="BZ76" s="16"/>
    </row>
    <row r="77" spans="1:79" ht="87.75" customHeight="1" x14ac:dyDescent="0.2">
      <c r="A77" s="78"/>
      <c r="B77" s="79"/>
      <c r="C77" s="80" t="s">
        <v>94</v>
      </c>
      <c r="D77" s="81"/>
      <c r="E77" s="81"/>
      <c r="F77" s="81"/>
      <c r="G77" s="81"/>
      <c r="H77" s="81"/>
      <c r="I77" s="82"/>
      <c r="J77" s="83" t="s">
        <v>90</v>
      </c>
      <c r="K77" s="84"/>
      <c r="L77" s="84"/>
      <c r="M77" s="84"/>
      <c r="N77" s="85"/>
      <c r="O77" s="80" t="s">
        <v>95</v>
      </c>
      <c r="P77" s="81"/>
      <c r="Q77" s="81"/>
      <c r="R77" s="81"/>
      <c r="S77" s="81"/>
      <c r="T77" s="81"/>
      <c r="U77" s="81"/>
      <c r="V77" s="81"/>
      <c r="W77" s="81"/>
      <c r="X77" s="82"/>
      <c r="Y77" s="89"/>
      <c r="Z77" s="90"/>
      <c r="AA77" s="90"/>
      <c r="AB77" s="90"/>
      <c r="AC77" s="91"/>
      <c r="AD77" s="89">
        <v>550269</v>
      </c>
      <c r="AE77" s="90"/>
      <c r="AF77" s="90"/>
      <c r="AG77" s="90"/>
      <c r="AH77" s="91"/>
      <c r="AI77" s="89">
        <f>AD77</f>
        <v>550269</v>
      </c>
      <c r="AJ77" s="90"/>
      <c r="AK77" s="90"/>
      <c r="AL77" s="90"/>
      <c r="AM77" s="91"/>
      <c r="AN77" s="89"/>
      <c r="AO77" s="90"/>
      <c r="AP77" s="90"/>
      <c r="AQ77" s="90"/>
      <c r="AR77" s="91"/>
      <c r="AS77" s="89">
        <f>7688.52+542579.6</f>
        <v>550268.12</v>
      </c>
      <c r="AT77" s="90"/>
      <c r="AU77" s="90"/>
      <c r="AV77" s="90"/>
      <c r="AW77" s="91"/>
      <c r="AX77" s="89">
        <f>AS77</f>
        <v>550268.12</v>
      </c>
      <c r="AY77" s="90"/>
      <c r="AZ77" s="90"/>
      <c r="BA77" s="90"/>
      <c r="BB77" s="91"/>
      <c r="BC77" s="89">
        <f>Y77-AN77</f>
        <v>0</v>
      </c>
      <c r="BD77" s="90"/>
      <c r="BE77" s="90"/>
      <c r="BF77" s="90"/>
      <c r="BG77" s="91"/>
      <c r="BH77" s="89">
        <f>AD77-AS77</f>
        <v>0.88000000000465661</v>
      </c>
      <c r="BI77" s="90"/>
      <c r="BJ77" s="90"/>
      <c r="BK77" s="90"/>
      <c r="BL77" s="91"/>
      <c r="BM77" s="89">
        <f>BC77+BH77</f>
        <v>0.88000000000465661</v>
      </c>
      <c r="BN77" s="90"/>
      <c r="BO77" s="90"/>
      <c r="BP77" s="90"/>
      <c r="BQ77" s="91"/>
      <c r="BR77" s="20"/>
      <c r="BS77" s="20"/>
      <c r="BT77" s="20"/>
      <c r="BU77" s="20"/>
      <c r="BV77" s="20"/>
      <c r="BW77" s="20"/>
      <c r="BX77" s="20"/>
      <c r="BY77" s="20"/>
      <c r="BZ77" s="16"/>
    </row>
    <row r="78" spans="1:79" ht="90" customHeight="1" x14ac:dyDescent="0.2">
      <c r="A78" s="92"/>
      <c r="B78" s="93"/>
      <c r="C78" s="80" t="s">
        <v>96</v>
      </c>
      <c r="D78" s="81"/>
      <c r="E78" s="81"/>
      <c r="F78" s="81"/>
      <c r="G78" s="81"/>
      <c r="H78" s="81"/>
      <c r="I78" s="82"/>
      <c r="J78" s="83" t="s">
        <v>90</v>
      </c>
      <c r="K78" s="84"/>
      <c r="L78" s="84"/>
      <c r="M78" s="84"/>
      <c r="N78" s="85"/>
      <c r="O78" s="80" t="s">
        <v>91</v>
      </c>
      <c r="P78" s="81"/>
      <c r="Q78" s="81"/>
      <c r="R78" s="81"/>
      <c r="S78" s="81"/>
      <c r="T78" s="81"/>
      <c r="U78" s="81"/>
      <c r="V78" s="81"/>
      <c r="W78" s="81"/>
      <c r="X78" s="82"/>
      <c r="Y78" s="73">
        <v>160945</v>
      </c>
      <c r="Z78" s="73"/>
      <c r="AA78" s="73"/>
      <c r="AB78" s="73"/>
      <c r="AC78" s="73"/>
      <c r="AD78" s="94">
        <v>0</v>
      </c>
      <c r="AE78" s="94"/>
      <c r="AF78" s="94"/>
      <c r="AG78" s="94"/>
      <c r="AH78" s="94"/>
      <c r="AI78" s="73">
        <f>SUM(Y78:AH78)</f>
        <v>160945</v>
      </c>
      <c r="AJ78" s="73"/>
      <c r="AK78" s="73"/>
      <c r="AL78" s="73"/>
      <c r="AM78" s="73"/>
      <c r="AN78" s="73">
        <v>160945</v>
      </c>
      <c r="AO78" s="73"/>
      <c r="AP78" s="73"/>
      <c r="AQ78" s="73"/>
      <c r="AR78" s="73"/>
      <c r="AS78" s="73">
        <v>0</v>
      </c>
      <c r="AT78" s="73"/>
      <c r="AU78" s="73"/>
      <c r="AV78" s="73"/>
      <c r="AW78" s="73"/>
      <c r="AX78" s="73">
        <f>SUM(AN78:AW78)</f>
        <v>160945</v>
      </c>
      <c r="AY78" s="73"/>
      <c r="AZ78" s="73"/>
      <c r="BA78" s="73"/>
      <c r="BB78" s="73"/>
      <c r="BC78" s="73">
        <f>AN78-Y78</f>
        <v>0</v>
      </c>
      <c r="BD78" s="73"/>
      <c r="BE78" s="73"/>
      <c r="BF78" s="73"/>
      <c r="BG78" s="73"/>
      <c r="BH78" s="73">
        <f>AS78-AD78</f>
        <v>0</v>
      </c>
      <c r="BI78" s="73"/>
      <c r="BJ78" s="73"/>
      <c r="BK78" s="73"/>
      <c r="BL78" s="73"/>
      <c r="BM78" s="73">
        <f>SUM(BC78:BL78)</f>
        <v>0</v>
      </c>
      <c r="BN78" s="73"/>
      <c r="BO78" s="73"/>
      <c r="BP78" s="73"/>
      <c r="BQ78" s="73"/>
      <c r="BR78" s="20"/>
      <c r="BS78" s="20"/>
      <c r="BT78" s="20"/>
      <c r="BU78" s="20"/>
      <c r="BV78" s="20"/>
      <c r="BW78" s="20"/>
      <c r="BX78" s="20"/>
      <c r="BY78" s="20"/>
      <c r="BZ78" s="16"/>
      <c r="CA78" s="1" t="s">
        <v>82</v>
      </c>
    </row>
    <row r="79" spans="1:79" ht="22.5" customHeight="1" x14ac:dyDescent="0.2">
      <c r="A79" s="35" t="s">
        <v>97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20"/>
      <c r="BS79" s="20"/>
      <c r="BT79" s="20"/>
      <c r="BU79" s="20"/>
      <c r="BV79" s="20"/>
      <c r="BW79" s="20"/>
      <c r="BX79" s="20"/>
      <c r="BY79" s="20"/>
      <c r="BZ79" s="16"/>
      <c r="CA79" s="1" t="s">
        <v>82</v>
      </c>
    </row>
    <row r="80" spans="1:79" s="10" customFormat="1" ht="15.75" x14ac:dyDescent="0.2">
      <c r="A80" s="67" t="s">
        <v>9</v>
      </c>
      <c r="B80" s="68"/>
      <c r="C80" s="69" t="s">
        <v>98</v>
      </c>
      <c r="D80" s="70"/>
      <c r="E80" s="70"/>
      <c r="F80" s="70"/>
      <c r="G80" s="70"/>
      <c r="H80" s="70"/>
      <c r="I80" s="71"/>
      <c r="J80" s="69"/>
      <c r="K80" s="70"/>
      <c r="L80" s="70"/>
      <c r="M80" s="70"/>
      <c r="N80" s="71"/>
      <c r="O80" s="69"/>
      <c r="P80" s="70"/>
      <c r="Q80" s="70"/>
      <c r="R80" s="70"/>
      <c r="S80" s="70"/>
      <c r="T80" s="70"/>
      <c r="U80" s="70"/>
      <c r="V80" s="70"/>
      <c r="W80" s="70"/>
      <c r="X80" s="71"/>
      <c r="Y80" s="60"/>
      <c r="Z80" s="61"/>
      <c r="AA80" s="61"/>
      <c r="AB80" s="61"/>
      <c r="AC80" s="62"/>
      <c r="AD80" s="60"/>
      <c r="AE80" s="61"/>
      <c r="AF80" s="61"/>
      <c r="AG80" s="61"/>
      <c r="AH80" s="62"/>
      <c r="AI80" s="60"/>
      <c r="AJ80" s="61"/>
      <c r="AK80" s="61"/>
      <c r="AL80" s="61"/>
      <c r="AM80" s="62"/>
      <c r="AN80" s="60"/>
      <c r="AO80" s="61"/>
      <c r="AP80" s="61"/>
      <c r="AQ80" s="61"/>
      <c r="AR80" s="62"/>
      <c r="AS80" s="60"/>
      <c r="AT80" s="61"/>
      <c r="AU80" s="61"/>
      <c r="AV80" s="61"/>
      <c r="AW80" s="62"/>
      <c r="AX80" s="63"/>
      <c r="AY80" s="64"/>
      <c r="AZ80" s="64"/>
      <c r="BA80" s="64"/>
      <c r="BB80" s="65"/>
      <c r="BC80" s="63"/>
      <c r="BD80" s="64"/>
      <c r="BE80" s="64"/>
      <c r="BF80" s="64"/>
      <c r="BG80" s="65"/>
      <c r="BH80" s="63"/>
      <c r="BI80" s="64"/>
      <c r="BJ80" s="64"/>
      <c r="BK80" s="64"/>
      <c r="BL80" s="65"/>
      <c r="BM80" s="63"/>
      <c r="BN80" s="64"/>
      <c r="BO80" s="64"/>
      <c r="BP80" s="64"/>
      <c r="BQ80" s="65"/>
      <c r="BR80" s="18"/>
      <c r="BS80" s="18"/>
      <c r="BT80" s="18"/>
      <c r="BU80" s="18"/>
      <c r="BV80" s="18"/>
      <c r="BW80" s="18"/>
      <c r="BX80" s="18"/>
      <c r="BY80" s="18"/>
      <c r="BZ80" s="19"/>
      <c r="CA80" s="10" t="s">
        <v>82</v>
      </c>
    </row>
    <row r="81" spans="1:79" s="10" customFormat="1" ht="42" customHeight="1" x14ac:dyDescent="0.2">
      <c r="A81" s="78"/>
      <c r="B81" s="79"/>
      <c r="C81" s="80" t="s">
        <v>99</v>
      </c>
      <c r="D81" s="81"/>
      <c r="E81" s="81"/>
      <c r="F81" s="81"/>
      <c r="G81" s="81"/>
      <c r="H81" s="81"/>
      <c r="I81" s="82"/>
      <c r="J81" s="83" t="s">
        <v>100</v>
      </c>
      <c r="K81" s="84"/>
      <c r="L81" s="84"/>
      <c r="M81" s="84"/>
      <c r="N81" s="85"/>
      <c r="O81" s="83" t="s">
        <v>85</v>
      </c>
      <c r="P81" s="84"/>
      <c r="Q81" s="84"/>
      <c r="R81" s="84"/>
      <c r="S81" s="84"/>
      <c r="T81" s="84"/>
      <c r="U81" s="84"/>
      <c r="V81" s="84"/>
      <c r="W81" s="84"/>
      <c r="X81" s="85"/>
      <c r="Y81" s="75">
        <v>2498</v>
      </c>
      <c r="Z81" s="76"/>
      <c r="AA81" s="76"/>
      <c r="AB81" s="76"/>
      <c r="AC81" s="77"/>
      <c r="AD81" s="75"/>
      <c r="AE81" s="76"/>
      <c r="AF81" s="76"/>
      <c r="AG81" s="76"/>
      <c r="AH81" s="77"/>
      <c r="AI81" s="75">
        <f t="shared" ref="AI81:AI89" si="6">Y81+AD81</f>
        <v>2498</v>
      </c>
      <c r="AJ81" s="76"/>
      <c r="AK81" s="76"/>
      <c r="AL81" s="76"/>
      <c r="AM81" s="77"/>
      <c r="AN81" s="75">
        <v>2482</v>
      </c>
      <c r="AO81" s="76"/>
      <c r="AP81" s="76"/>
      <c r="AQ81" s="76"/>
      <c r="AR81" s="77"/>
      <c r="AS81" s="75"/>
      <c r="AT81" s="76"/>
      <c r="AU81" s="76"/>
      <c r="AV81" s="76"/>
      <c r="AW81" s="77"/>
      <c r="AX81" s="75">
        <f t="shared" ref="AX81:AX88" si="7">SUM(AN81:AW81)</f>
        <v>2482</v>
      </c>
      <c r="AY81" s="76"/>
      <c r="AZ81" s="76"/>
      <c r="BA81" s="76"/>
      <c r="BB81" s="77"/>
      <c r="BC81" s="75">
        <f t="shared" ref="BC81:BC89" si="8">AN81-Y81</f>
        <v>-16</v>
      </c>
      <c r="BD81" s="76"/>
      <c r="BE81" s="76"/>
      <c r="BF81" s="76"/>
      <c r="BG81" s="77"/>
      <c r="BH81" s="75">
        <f t="shared" ref="BH81:BH89" si="9">AS81-AD81</f>
        <v>0</v>
      </c>
      <c r="BI81" s="76"/>
      <c r="BJ81" s="76"/>
      <c r="BK81" s="76"/>
      <c r="BL81" s="77"/>
      <c r="BM81" s="75">
        <f t="shared" ref="BM81:BM88" si="10">SUM(BC81:BL81)</f>
        <v>-16</v>
      </c>
      <c r="BN81" s="76"/>
      <c r="BO81" s="76"/>
      <c r="BP81" s="76"/>
      <c r="BQ81" s="77"/>
      <c r="BR81" s="18"/>
      <c r="BS81" s="18"/>
      <c r="BT81" s="18"/>
      <c r="BU81" s="18"/>
      <c r="BV81" s="18"/>
      <c r="BW81" s="18"/>
      <c r="BX81" s="18"/>
      <c r="BY81" s="18"/>
      <c r="BZ81" s="19"/>
    </row>
    <row r="82" spans="1:79" s="10" customFormat="1" ht="42" customHeight="1" x14ac:dyDescent="0.2">
      <c r="A82" s="78"/>
      <c r="B82" s="79"/>
      <c r="C82" s="80" t="s">
        <v>101</v>
      </c>
      <c r="D82" s="81"/>
      <c r="E82" s="81"/>
      <c r="F82" s="81"/>
      <c r="G82" s="81"/>
      <c r="H82" s="81"/>
      <c r="I82" s="82"/>
      <c r="J82" s="83" t="s">
        <v>100</v>
      </c>
      <c r="K82" s="84"/>
      <c r="L82" s="84"/>
      <c r="M82" s="84"/>
      <c r="N82" s="85"/>
      <c r="O82" s="83" t="s">
        <v>102</v>
      </c>
      <c r="P82" s="84"/>
      <c r="Q82" s="84"/>
      <c r="R82" s="84"/>
      <c r="S82" s="84"/>
      <c r="T82" s="84"/>
      <c r="U82" s="84"/>
      <c r="V82" s="84"/>
      <c r="W82" s="84"/>
      <c r="X82" s="85"/>
      <c r="Y82" s="75">
        <v>1047</v>
      </c>
      <c r="Z82" s="76"/>
      <c r="AA82" s="76"/>
      <c r="AB82" s="76"/>
      <c r="AC82" s="77"/>
      <c r="AD82" s="75"/>
      <c r="AE82" s="76"/>
      <c r="AF82" s="76"/>
      <c r="AG82" s="76"/>
      <c r="AH82" s="77"/>
      <c r="AI82" s="75">
        <f t="shared" si="6"/>
        <v>1047</v>
      </c>
      <c r="AJ82" s="76"/>
      <c r="AK82" s="76"/>
      <c r="AL82" s="76"/>
      <c r="AM82" s="77"/>
      <c r="AN82" s="75">
        <v>1071</v>
      </c>
      <c r="AO82" s="76"/>
      <c r="AP82" s="76"/>
      <c r="AQ82" s="76"/>
      <c r="AR82" s="77"/>
      <c r="AS82" s="75"/>
      <c r="AT82" s="76"/>
      <c r="AU82" s="76"/>
      <c r="AV82" s="76"/>
      <c r="AW82" s="77"/>
      <c r="AX82" s="75">
        <f t="shared" si="7"/>
        <v>1071</v>
      </c>
      <c r="AY82" s="76"/>
      <c r="AZ82" s="76"/>
      <c r="BA82" s="76"/>
      <c r="BB82" s="77"/>
      <c r="BC82" s="75">
        <f t="shared" si="8"/>
        <v>24</v>
      </c>
      <c r="BD82" s="76"/>
      <c r="BE82" s="76"/>
      <c r="BF82" s="76"/>
      <c r="BG82" s="77"/>
      <c r="BH82" s="75">
        <f t="shared" si="9"/>
        <v>0</v>
      </c>
      <c r="BI82" s="76"/>
      <c r="BJ82" s="76"/>
      <c r="BK82" s="76"/>
      <c r="BL82" s="77"/>
      <c r="BM82" s="75">
        <f t="shared" si="10"/>
        <v>24</v>
      </c>
      <c r="BN82" s="76"/>
      <c r="BO82" s="76"/>
      <c r="BP82" s="76"/>
      <c r="BQ82" s="77"/>
      <c r="BR82" s="18"/>
      <c r="BS82" s="18"/>
      <c r="BT82" s="18"/>
      <c r="BU82" s="18"/>
      <c r="BV82" s="18"/>
      <c r="BW82" s="18"/>
      <c r="BX82" s="18"/>
      <c r="BY82" s="18"/>
      <c r="BZ82" s="19"/>
    </row>
    <row r="83" spans="1:79" s="10" customFormat="1" ht="42" customHeight="1" x14ac:dyDescent="0.2">
      <c r="A83" s="78"/>
      <c r="B83" s="79"/>
      <c r="C83" s="80" t="s">
        <v>103</v>
      </c>
      <c r="D83" s="81"/>
      <c r="E83" s="81"/>
      <c r="F83" s="81"/>
      <c r="G83" s="81"/>
      <c r="H83" s="81"/>
      <c r="I83" s="82"/>
      <c r="J83" s="83" t="s">
        <v>100</v>
      </c>
      <c r="K83" s="84"/>
      <c r="L83" s="84"/>
      <c r="M83" s="84"/>
      <c r="N83" s="85"/>
      <c r="O83" s="83" t="s">
        <v>102</v>
      </c>
      <c r="P83" s="84"/>
      <c r="Q83" s="84"/>
      <c r="R83" s="84"/>
      <c r="S83" s="84"/>
      <c r="T83" s="84"/>
      <c r="U83" s="84"/>
      <c r="V83" s="84"/>
      <c r="W83" s="84"/>
      <c r="X83" s="85"/>
      <c r="Y83" s="75"/>
      <c r="Z83" s="76"/>
      <c r="AA83" s="76"/>
      <c r="AB83" s="76"/>
      <c r="AC83" s="77"/>
      <c r="AD83" s="75">
        <v>376</v>
      </c>
      <c r="AE83" s="76"/>
      <c r="AF83" s="76"/>
      <c r="AG83" s="76"/>
      <c r="AH83" s="77"/>
      <c r="AI83" s="75">
        <f t="shared" si="6"/>
        <v>376</v>
      </c>
      <c r="AJ83" s="76"/>
      <c r="AK83" s="76"/>
      <c r="AL83" s="76"/>
      <c r="AM83" s="77"/>
      <c r="AN83" s="75"/>
      <c r="AO83" s="76"/>
      <c r="AP83" s="76"/>
      <c r="AQ83" s="76"/>
      <c r="AR83" s="77"/>
      <c r="AS83" s="75">
        <v>369</v>
      </c>
      <c r="AT83" s="76"/>
      <c r="AU83" s="76"/>
      <c r="AV83" s="76"/>
      <c r="AW83" s="77"/>
      <c r="AX83" s="75">
        <f t="shared" si="7"/>
        <v>369</v>
      </c>
      <c r="AY83" s="76"/>
      <c r="AZ83" s="76"/>
      <c r="BA83" s="76"/>
      <c r="BB83" s="77"/>
      <c r="BC83" s="75">
        <f t="shared" si="8"/>
        <v>0</v>
      </c>
      <c r="BD83" s="76"/>
      <c r="BE83" s="76"/>
      <c r="BF83" s="76"/>
      <c r="BG83" s="77"/>
      <c r="BH83" s="75">
        <f t="shared" si="9"/>
        <v>-7</v>
      </c>
      <c r="BI83" s="76"/>
      <c r="BJ83" s="76"/>
      <c r="BK83" s="76"/>
      <c r="BL83" s="77"/>
      <c r="BM83" s="75">
        <f t="shared" si="10"/>
        <v>-7</v>
      </c>
      <c r="BN83" s="76"/>
      <c r="BO83" s="76"/>
      <c r="BP83" s="76"/>
      <c r="BQ83" s="77"/>
      <c r="BR83" s="18"/>
      <c r="BS83" s="18"/>
      <c r="BT83" s="18"/>
      <c r="BU83" s="18"/>
      <c r="BV83" s="18"/>
      <c r="BW83" s="18"/>
      <c r="BX83" s="18"/>
      <c r="BY83" s="18"/>
      <c r="BZ83" s="19"/>
    </row>
    <row r="84" spans="1:79" s="10" customFormat="1" ht="42" customHeight="1" x14ac:dyDescent="0.2">
      <c r="A84" s="78"/>
      <c r="B84" s="79"/>
      <c r="C84" s="80" t="s">
        <v>104</v>
      </c>
      <c r="D84" s="81"/>
      <c r="E84" s="81"/>
      <c r="F84" s="81"/>
      <c r="G84" s="81"/>
      <c r="H84" s="81"/>
      <c r="I84" s="82"/>
      <c r="J84" s="83" t="s">
        <v>100</v>
      </c>
      <c r="K84" s="84"/>
      <c r="L84" s="84"/>
      <c r="M84" s="84"/>
      <c r="N84" s="85"/>
      <c r="O84" s="83" t="s">
        <v>102</v>
      </c>
      <c r="P84" s="84"/>
      <c r="Q84" s="84"/>
      <c r="R84" s="84"/>
      <c r="S84" s="84"/>
      <c r="T84" s="84"/>
      <c r="U84" s="84"/>
      <c r="V84" s="84"/>
      <c r="W84" s="84"/>
      <c r="X84" s="85"/>
      <c r="Y84" s="75">
        <v>2125</v>
      </c>
      <c r="Z84" s="76"/>
      <c r="AA84" s="76"/>
      <c r="AB84" s="76"/>
      <c r="AC84" s="77"/>
      <c r="AD84" s="75">
        <v>376</v>
      </c>
      <c r="AE84" s="76"/>
      <c r="AF84" s="76"/>
      <c r="AG84" s="76"/>
      <c r="AH84" s="77"/>
      <c r="AI84" s="75">
        <f t="shared" si="6"/>
        <v>2501</v>
      </c>
      <c r="AJ84" s="76"/>
      <c r="AK84" s="76"/>
      <c r="AL84" s="76"/>
      <c r="AM84" s="77"/>
      <c r="AN84" s="75">
        <v>1862</v>
      </c>
      <c r="AO84" s="76"/>
      <c r="AP84" s="76"/>
      <c r="AQ84" s="76"/>
      <c r="AR84" s="77"/>
      <c r="AS84" s="75">
        <v>369</v>
      </c>
      <c r="AT84" s="76"/>
      <c r="AU84" s="76"/>
      <c r="AV84" s="76"/>
      <c r="AW84" s="77"/>
      <c r="AX84" s="75">
        <f t="shared" si="7"/>
        <v>2231</v>
      </c>
      <c r="AY84" s="76"/>
      <c r="AZ84" s="76"/>
      <c r="BA84" s="76"/>
      <c r="BB84" s="77"/>
      <c r="BC84" s="75">
        <f t="shared" si="8"/>
        <v>-263</v>
      </c>
      <c r="BD84" s="76"/>
      <c r="BE84" s="76"/>
      <c r="BF84" s="76"/>
      <c r="BG84" s="77"/>
      <c r="BH84" s="75">
        <f t="shared" si="9"/>
        <v>-7</v>
      </c>
      <c r="BI84" s="76"/>
      <c r="BJ84" s="76"/>
      <c r="BK84" s="76"/>
      <c r="BL84" s="77"/>
      <c r="BM84" s="75">
        <f t="shared" si="10"/>
        <v>-270</v>
      </c>
      <c r="BN84" s="76"/>
      <c r="BO84" s="76"/>
      <c r="BP84" s="76"/>
      <c r="BQ84" s="77"/>
      <c r="BR84" s="21"/>
      <c r="BS84" s="18"/>
      <c r="BT84" s="18"/>
      <c r="BU84" s="18"/>
      <c r="BV84" s="18"/>
      <c r="BW84" s="18"/>
      <c r="BX84" s="18"/>
      <c r="BY84" s="18"/>
      <c r="BZ84" s="19"/>
    </row>
    <row r="85" spans="1:79" s="10" customFormat="1" ht="57" customHeight="1" x14ac:dyDescent="0.2">
      <c r="A85" s="78"/>
      <c r="B85" s="79"/>
      <c r="C85" s="80" t="s">
        <v>105</v>
      </c>
      <c r="D85" s="81"/>
      <c r="E85" s="81"/>
      <c r="F85" s="81"/>
      <c r="G85" s="81"/>
      <c r="H85" s="81"/>
      <c r="I85" s="82"/>
      <c r="J85" s="83" t="s">
        <v>100</v>
      </c>
      <c r="K85" s="84"/>
      <c r="L85" s="84"/>
      <c r="M85" s="84"/>
      <c r="N85" s="85"/>
      <c r="O85" s="83" t="s">
        <v>102</v>
      </c>
      <c r="P85" s="84"/>
      <c r="Q85" s="84"/>
      <c r="R85" s="84"/>
      <c r="S85" s="84"/>
      <c r="T85" s="84"/>
      <c r="U85" s="84"/>
      <c r="V85" s="84"/>
      <c r="W85" s="84"/>
      <c r="X85" s="85"/>
      <c r="Y85" s="75">
        <v>54</v>
      </c>
      <c r="Z85" s="76"/>
      <c r="AA85" s="76"/>
      <c r="AB85" s="76"/>
      <c r="AC85" s="77"/>
      <c r="AD85" s="75"/>
      <c r="AE85" s="76"/>
      <c r="AF85" s="76"/>
      <c r="AG85" s="76"/>
      <c r="AH85" s="77"/>
      <c r="AI85" s="75">
        <f t="shared" si="6"/>
        <v>54</v>
      </c>
      <c r="AJ85" s="76"/>
      <c r="AK85" s="76"/>
      <c r="AL85" s="76"/>
      <c r="AM85" s="77"/>
      <c r="AN85" s="75">
        <v>54</v>
      </c>
      <c r="AO85" s="76"/>
      <c r="AP85" s="76"/>
      <c r="AQ85" s="76"/>
      <c r="AR85" s="77"/>
      <c r="AS85" s="75"/>
      <c r="AT85" s="76"/>
      <c r="AU85" s="76"/>
      <c r="AV85" s="76"/>
      <c r="AW85" s="77"/>
      <c r="AX85" s="75">
        <f t="shared" si="7"/>
        <v>54</v>
      </c>
      <c r="AY85" s="76"/>
      <c r="AZ85" s="76"/>
      <c r="BA85" s="76"/>
      <c r="BB85" s="77"/>
      <c r="BC85" s="75">
        <f t="shared" si="8"/>
        <v>0</v>
      </c>
      <c r="BD85" s="76"/>
      <c r="BE85" s="76"/>
      <c r="BF85" s="76"/>
      <c r="BG85" s="77"/>
      <c r="BH85" s="75">
        <f t="shared" si="9"/>
        <v>0</v>
      </c>
      <c r="BI85" s="76"/>
      <c r="BJ85" s="76"/>
      <c r="BK85" s="76"/>
      <c r="BL85" s="77"/>
      <c r="BM85" s="75">
        <f t="shared" si="10"/>
        <v>0</v>
      </c>
      <c r="BN85" s="76"/>
      <c r="BO85" s="76"/>
      <c r="BP85" s="76"/>
      <c r="BQ85" s="77"/>
      <c r="BR85" s="18"/>
      <c r="BS85" s="18"/>
      <c r="BT85" s="18"/>
      <c r="BU85" s="18"/>
      <c r="BV85" s="18"/>
      <c r="BW85" s="18"/>
      <c r="BX85" s="18"/>
      <c r="BY85" s="18"/>
      <c r="BZ85" s="19"/>
    </row>
    <row r="86" spans="1:79" s="10" customFormat="1" ht="97.5" customHeight="1" x14ac:dyDescent="0.2">
      <c r="A86" s="78"/>
      <c r="B86" s="79"/>
      <c r="C86" s="80" t="s">
        <v>106</v>
      </c>
      <c r="D86" s="81"/>
      <c r="E86" s="81"/>
      <c r="F86" s="81"/>
      <c r="G86" s="81"/>
      <c r="H86" s="81"/>
      <c r="I86" s="82"/>
      <c r="J86" s="83" t="s">
        <v>100</v>
      </c>
      <c r="K86" s="84"/>
      <c r="L86" s="84"/>
      <c r="M86" s="84"/>
      <c r="N86" s="85"/>
      <c r="O86" s="83" t="s">
        <v>102</v>
      </c>
      <c r="P86" s="84"/>
      <c r="Q86" s="84"/>
      <c r="R86" s="84"/>
      <c r="S86" s="84"/>
      <c r="T86" s="84"/>
      <c r="U86" s="84"/>
      <c r="V86" s="84"/>
      <c r="W86" s="84"/>
      <c r="X86" s="85"/>
      <c r="Y86" s="75">
        <v>43</v>
      </c>
      <c r="Z86" s="76"/>
      <c r="AA86" s="76"/>
      <c r="AB86" s="76"/>
      <c r="AC86" s="77"/>
      <c r="AD86" s="75"/>
      <c r="AE86" s="76"/>
      <c r="AF86" s="76"/>
      <c r="AG86" s="76"/>
      <c r="AH86" s="77"/>
      <c r="AI86" s="75">
        <f t="shared" si="6"/>
        <v>43</v>
      </c>
      <c r="AJ86" s="76"/>
      <c r="AK86" s="76"/>
      <c r="AL86" s="76"/>
      <c r="AM86" s="77"/>
      <c r="AN86" s="75">
        <v>41</v>
      </c>
      <c r="AO86" s="76"/>
      <c r="AP86" s="76"/>
      <c r="AQ86" s="76"/>
      <c r="AR86" s="77"/>
      <c r="AS86" s="86"/>
      <c r="AT86" s="87"/>
      <c r="AU86" s="87"/>
      <c r="AV86" s="87"/>
      <c r="AW86" s="88"/>
      <c r="AX86" s="75">
        <f t="shared" si="7"/>
        <v>41</v>
      </c>
      <c r="AY86" s="76"/>
      <c r="AZ86" s="76"/>
      <c r="BA86" s="76"/>
      <c r="BB86" s="77"/>
      <c r="BC86" s="75">
        <f t="shared" si="8"/>
        <v>-2</v>
      </c>
      <c r="BD86" s="76"/>
      <c r="BE86" s="76"/>
      <c r="BF86" s="76"/>
      <c r="BG86" s="77"/>
      <c r="BH86" s="75">
        <f t="shared" si="9"/>
        <v>0</v>
      </c>
      <c r="BI86" s="76"/>
      <c r="BJ86" s="76"/>
      <c r="BK86" s="76"/>
      <c r="BL86" s="77"/>
      <c r="BM86" s="75">
        <f t="shared" si="10"/>
        <v>-2</v>
      </c>
      <c r="BN86" s="76"/>
      <c r="BO86" s="76"/>
      <c r="BP86" s="76"/>
      <c r="BQ86" s="77"/>
      <c r="BR86" s="18"/>
      <c r="BS86" s="18"/>
      <c r="BT86" s="18"/>
      <c r="BU86" s="18"/>
      <c r="BV86" s="18"/>
      <c r="BW86" s="18"/>
      <c r="BX86" s="18"/>
      <c r="BY86" s="18"/>
      <c r="BZ86" s="19"/>
    </row>
    <row r="87" spans="1:79" s="10" customFormat="1" ht="63.75" customHeight="1" x14ac:dyDescent="0.2">
      <c r="A87" s="78"/>
      <c r="B87" s="79"/>
      <c r="C87" s="80" t="s">
        <v>107</v>
      </c>
      <c r="D87" s="81"/>
      <c r="E87" s="81"/>
      <c r="F87" s="81"/>
      <c r="G87" s="81"/>
      <c r="H87" s="81"/>
      <c r="I87" s="82"/>
      <c r="J87" s="83" t="s">
        <v>84</v>
      </c>
      <c r="K87" s="84"/>
      <c r="L87" s="84"/>
      <c r="M87" s="84"/>
      <c r="N87" s="85"/>
      <c r="O87" s="80" t="s">
        <v>91</v>
      </c>
      <c r="P87" s="81"/>
      <c r="Q87" s="81"/>
      <c r="R87" s="81"/>
      <c r="S87" s="81"/>
      <c r="T87" s="81"/>
      <c r="U87" s="81"/>
      <c r="V87" s="81"/>
      <c r="W87" s="81"/>
      <c r="X87" s="82"/>
      <c r="Y87" s="75"/>
      <c r="Z87" s="76"/>
      <c r="AA87" s="76"/>
      <c r="AB87" s="76"/>
      <c r="AC87" s="77"/>
      <c r="AD87" s="75">
        <v>2</v>
      </c>
      <c r="AE87" s="76"/>
      <c r="AF87" s="76"/>
      <c r="AG87" s="76"/>
      <c r="AH87" s="77"/>
      <c r="AI87" s="75">
        <f t="shared" si="6"/>
        <v>2</v>
      </c>
      <c r="AJ87" s="76"/>
      <c r="AK87" s="76"/>
      <c r="AL87" s="76"/>
      <c r="AM87" s="77"/>
      <c r="AN87" s="75"/>
      <c r="AO87" s="76"/>
      <c r="AP87" s="76"/>
      <c r="AQ87" s="76"/>
      <c r="AR87" s="77"/>
      <c r="AS87" s="75">
        <v>2</v>
      </c>
      <c r="AT87" s="76"/>
      <c r="AU87" s="76"/>
      <c r="AV87" s="76"/>
      <c r="AW87" s="77"/>
      <c r="AX87" s="75">
        <f t="shared" si="7"/>
        <v>2</v>
      </c>
      <c r="AY87" s="76"/>
      <c r="AZ87" s="76"/>
      <c r="BA87" s="76"/>
      <c r="BB87" s="77"/>
      <c r="BC87" s="75">
        <f t="shared" si="8"/>
        <v>0</v>
      </c>
      <c r="BD87" s="76"/>
      <c r="BE87" s="76"/>
      <c r="BF87" s="76"/>
      <c r="BG87" s="77"/>
      <c r="BH87" s="75">
        <f t="shared" si="9"/>
        <v>0</v>
      </c>
      <c r="BI87" s="76"/>
      <c r="BJ87" s="76"/>
      <c r="BK87" s="76"/>
      <c r="BL87" s="77"/>
      <c r="BM87" s="75">
        <f t="shared" si="10"/>
        <v>0</v>
      </c>
      <c r="BN87" s="76"/>
      <c r="BO87" s="76"/>
      <c r="BP87" s="76"/>
      <c r="BQ87" s="77"/>
      <c r="BR87" s="18"/>
      <c r="BS87" s="18"/>
      <c r="BT87" s="18"/>
      <c r="BU87" s="18"/>
      <c r="BV87" s="18"/>
      <c r="BW87" s="18"/>
      <c r="BX87" s="18"/>
      <c r="BY87" s="18"/>
      <c r="BZ87" s="19"/>
    </row>
    <row r="88" spans="1:79" s="10" customFormat="1" ht="56.25" customHeight="1" x14ac:dyDescent="0.2">
      <c r="A88" s="78"/>
      <c r="B88" s="79"/>
      <c r="C88" s="80" t="s">
        <v>108</v>
      </c>
      <c r="D88" s="81"/>
      <c r="E88" s="81"/>
      <c r="F88" s="81"/>
      <c r="G88" s="81"/>
      <c r="H88" s="81"/>
      <c r="I88" s="82"/>
      <c r="J88" s="83" t="s">
        <v>84</v>
      </c>
      <c r="K88" s="84"/>
      <c r="L88" s="84"/>
      <c r="M88" s="84"/>
      <c r="N88" s="85"/>
      <c r="O88" s="80" t="s">
        <v>91</v>
      </c>
      <c r="P88" s="81"/>
      <c r="Q88" s="81"/>
      <c r="R88" s="81"/>
      <c r="S88" s="81"/>
      <c r="T88" s="81"/>
      <c r="U88" s="81"/>
      <c r="V88" s="81"/>
      <c r="W88" s="81"/>
      <c r="X88" s="82"/>
      <c r="Y88" s="75"/>
      <c r="Z88" s="76"/>
      <c r="AA88" s="76"/>
      <c r="AB88" s="76"/>
      <c r="AC88" s="77"/>
      <c r="AD88" s="75">
        <v>1</v>
      </c>
      <c r="AE88" s="76"/>
      <c r="AF88" s="76"/>
      <c r="AG88" s="76"/>
      <c r="AH88" s="77"/>
      <c r="AI88" s="75">
        <f t="shared" si="6"/>
        <v>1</v>
      </c>
      <c r="AJ88" s="76"/>
      <c r="AK88" s="76"/>
      <c r="AL88" s="76"/>
      <c r="AM88" s="77"/>
      <c r="AN88" s="75"/>
      <c r="AO88" s="76"/>
      <c r="AP88" s="76"/>
      <c r="AQ88" s="76"/>
      <c r="AR88" s="77"/>
      <c r="AS88" s="75">
        <v>1</v>
      </c>
      <c r="AT88" s="76"/>
      <c r="AU88" s="76"/>
      <c r="AV88" s="76"/>
      <c r="AW88" s="77"/>
      <c r="AX88" s="75">
        <f t="shared" si="7"/>
        <v>1</v>
      </c>
      <c r="AY88" s="76"/>
      <c r="AZ88" s="76"/>
      <c r="BA88" s="76"/>
      <c r="BB88" s="77"/>
      <c r="BC88" s="75">
        <f t="shared" si="8"/>
        <v>0</v>
      </c>
      <c r="BD88" s="76"/>
      <c r="BE88" s="76"/>
      <c r="BF88" s="76"/>
      <c r="BG88" s="77"/>
      <c r="BH88" s="75">
        <f t="shared" si="9"/>
        <v>0</v>
      </c>
      <c r="BI88" s="76"/>
      <c r="BJ88" s="76"/>
      <c r="BK88" s="76"/>
      <c r="BL88" s="77"/>
      <c r="BM88" s="75">
        <f t="shared" si="10"/>
        <v>0</v>
      </c>
      <c r="BN88" s="76"/>
      <c r="BO88" s="76"/>
      <c r="BP88" s="76"/>
      <c r="BQ88" s="77"/>
      <c r="BR88" s="18"/>
      <c r="BS88" s="18"/>
      <c r="BT88" s="18"/>
      <c r="BU88" s="18"/>
      <c r="BV88" s="18"/>
      <c r="BW88" s="18"/>
      <c r="BX88" s="18"/>
      <c r="BY88" s="18"/>
      <c r="BZ88" s="19"/>
    </row>
    <row r="89" spans="1:79" s="10" customFormat="1" ht="59.25" customHeight="1" x14ac:dyDescent="0.2">
      <c r="A89" s="78"/>
      <c r="B89" s="79"/>
      <c r="C89" s="80" t="s">
        <v>109</v>
      </c>
      <c r="D89" s="81"/>
      <c r="E89" s="81"/>
      <c r="F89" s="81"/>
      <c r="G89" s="81"/>
      <c r="H89" s="81"/>
      <c r="I89" s="82"/>
      <c r="J89" s="83" t="s">
        <v>84</v>
      </c>
      <c r="K89" s="84"/>
      <c r="L89" s="84"/>
      <c r="M89" s="84"/>
      <c r="N89" s="85"/>
      <c r="O89" s="80" t="s">
        <v>91</v>
      </c>
      <c r="P89" s="81"/>
      <c r="Q89" s="81"/>
      <c r="R89" s="81"/>
      <c r="S89" s="81"/>
      <c r="T89" s="81"/>
      <c r="U89" s="81"/>
      <c r="V89" s="81"/>
      <c r="W89" s="81"/>
      <c r="X89" s="82"/>
      <c r="Y89" s="75">
        <v>1</v>
      </c>
      <c r="Z89" s="76"/>
      <c r="AA89" s="76"/>
      <c r="AB89" s="76"/>
      <c r="AC89" s="77"/>
      <c r="AD89" s="75"/>
      <c r="AE89" s="76"/>
      <c r="AF89" s="76"/>
      <c r="AG89" s="76"/>
      <c r="AH89" s="77"/>
      <c r="AI89" s="75">
        <f t="shared" si="6"/>
        <v>1</v>
      </c>
      <c r="AJ89" s="76"/>
      <c r="AK89" s="76"/>
      <c r="AL89" s="76"/>
      <c r="AM89" s="77"/>
      <c r="AN89" s="75">
        <v>1</v>
      </c>
      <c r="AO89" s="76"/>
      <c r="AP89" s="76"/>
      <c r="AQ89" s="76"/>
      <c r="AR89" s="77"/>
      <c r="AS89" s="75"/>
      <c r="AT89" s="76"/>
      <c r="AU89" s="76"/>
      <c r="AV89" s="76"/>
      <c r="AW89" s="77"/>
      <c r="AX89" s="75">
        <f t="shared" ref="AX89" si="11">SUM(AN89:AW89)</f>
        <v>1</v>
      </c>
      <c r="AY89" s="76"/>
      <c r="AZ89" s="76"/>
      <c r="BA89" s="76"/>
      <c r="BB89" s="77"/>
      <c r="BC89" s="75">
        <f t="shared" si="8"/>
        <v>0</v>
      </c>
      <c r="BD89" s="76"/>
      <c r="BE89" s="76"/>
      <c r="BF89" s="76"/>
      <c r="BG89" s="77"/>
      <c r="BH89" s="75">
        <f t="shared" si="9"/>
        <v>0</v>
      </c>
      <c r="BI89" s="76"/>
      <c r="BJ89" s="76"/>
      <c r="BK89" s="76"/>
      <c r="BL89" s="77"/>
      <c r="BM89" s="75">
        <f t="shared" ref="BM89" si="12">SUM(BC89:BL89)</f>
        <v>0</v>
      </c>
      <c r="BN89" s="76"/>
      <c r="BO89" s="76"/>
      <c r="BP89" s="76"/>
      <c r="BQ89" s="77"/>
      <c r="BR89" s="18"/>
      <c r="BS89" s="18"/>
      <c r="BT89" s="18"/>
      <c r="BU89" s="18"/>
      <c r="BV89" s="18"/>
      <c r="BW89" s="18"/>
      <c r="BX89" s="18"/>
      <c r="BY89" s="18"/>
      <c r="BZ89" s="19"/>
    </row>
    <row r="90" spans="1:79" ht="24" customHeight="1" x14ac:dyDescent="0.2">
      <c r="A90" s="35" t="s">
        <v>110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20"/>
      <c r="BS90" s="20"/>
      <c r="BT90" s="20"/>
      <c r="BU90" s="20"/>
      <c r="BV90" s="20"/>
      <c r="BW90" s="20"/>
      <c r="BX90" s="20"/>
      <c r="BY90" s="20"/>
      <c r="BZ90" s="16"/>
      <c r="CA90" s="1" t="s">
        <v>82</v>
      </c>
    </row>
    <row r="91" spans="1:79" s="10" customFormat="1" ht="22.5" customHeight="1" x14ac:dyDescent="0.2">
      <c r="A91" s="67" t="s">
        <v>111</v>
      </c>
      <c r="B91" s="68"/>
      <c r="C91" s="69" t="s">
        <v>112</v>
      </c>
      <c r="D91" s="70"/>
      <c r="E91" s="70"/>
      <c r="F91" s="70"/>
      <c r="G91" s="70"/>
      <c r="H91" s="70"/>
      <c r="I91" s="71"/>
      <c r="J91" s="69"/>
      <c r="K91" s="70"/>
      <c r="L91" s="70"/>
      <c r="M91" s="70"/>
      <c r="N91" s="71"/>
      <c r="O91" s="69"/>
      <c r="P91" s="70"/>
      <c r="Q91" s="70"/>
      <c r="R91" s="70"/>
      <c r="S91" s="70"/>
      <c r="T91" s="70"/>
      <c r="U91" s="70"/>
      <c r="V91" s="70"/>
      <c r="W91" s="70"/>
      <c r="X91" s="71"/>
      <c r="Y91" s="60"/>
      <c r="Z91" s="61"/>
      <c r="AA91" s="61"/>
      <c r="AB91" s="61"/>
      <c r="AC91" s="62"/>
      <c r="AD91" s="60"/>
      <c r="AE91" s="61"/>
      <c r="AF91" s="61"/>
      <c r="AG91" s="61"/>
      <c r="AH91" s="62"/>
      <c r="AI91" s="60"/>
      <c r="AJ91" s="61"/>
      <c r="AK91" s="61"/>
      <c r="AL91" s="61"/>
      <c r="AM91" s="62"/>
      <c r="AN91" s="60"/>
      <c r="AO91" s="61"/>
      <c r="AP91" s="61"/>
      <c r="AQ91" s="61"/>
      <c r="AR91" s="62"/>
      <c r="AS91" s="60"/>
      <c r="AT91" s="61"/>
      <c r="AU91" s="61"/>
      <c r="AV91" s="61"/>
      <c r="AW91" s="62"/>
      <c r="AX91" s="63"/>
      <c r="AY91" s="64"/>
      <c r="AZ91" s="64"/>
      <c r="BA91" s="64"/>
      <c r="BB91" s="65"/>
      <c r="BC91" s="63"/>
      <c r="BD91" s="64"/>
      <c r="BE91" s="64"/>
      <c r="BF91" s="64"/>
      <c r="BG91" s="65"/>
      <c r="BH91" s="63"/>
      <c r="BI91" s="64"/>
      <c r="BJ91" s="64"/>
      <c r="BK91" s="64"/>
      <c r="BL91" s="65"/>
      <c r="BM91" s="63"/>
      <c r="BN91" s="64"/>
      <c r="BO91" s="64"/>
      <c r="BP91" s="64"/>
      <c r="BQ91" s="65"/>
      <c r="BR91" s="18"/>
      <c r="BS91" s="18"/>
      <c r="BT91" s="18"/>
      <c r="BU91" s="18"/>
      <c r="BV91" s="18"/>
      <c r="BW91" s="18"/>
      <c r="BX91" s="18"/>
      <c r="BY91" s="18"/>
      <c r="BZ91" s="19"/>
      <c r="CA91" s="10" t="s">
        <v>82</v>
      </c>
    </row>
    <row r="92" spans="1:79" s="24" customFormat="1" ht="37.5" customHeight="1" x14ac:dyDescent="0.2">
      <c r="A92" s="46"/>
      <c r="B92" s="47"/>
      <c r="C92" s="48" t="s">
        <v>113</v>
      </c>
      <c r="D92" s="49"/>
      <c r="E92" s="49"/>
      <c r="F92" s="49"/>
      <c r="G92" s="49"/>
      <c r="H92" s="49"/>
      <c r="I92" s="50"/>
      <c r="J92" s="51" t="s">
        <v>90</v>
      </c>
      <c r="K92" s="52"/>
      <c r="L92" s="52"/>
      <c r="M92" s="52"/>
      <c r="N92" s="53"/>
      <c r="O92" s="51" t="s">
        <v>114</v>
      </c>
      <c r="P92" s="52"/>
      <c r="Q92" s="52"/>
      <c r="R92" s="52"/>
      <c r="S92" s="52"/>
      <c r="T92" s="52"/>
      <c r="U92" s="52"/>
      <c r="V92" s="52"/>
      <c r="W92" s="52"/>
      <c r="X92" s="53"/>
      <c r="Y92" s="74">
        <v>44691.7</v>
      </c>
      <c r="Z92" s="74"/>
      <c r="AA92" s="74"/>
      <c r="AB92" s="74"/>
      <c r="AC92" s="74"/>
      <c r="AD92" s="74">
        <v>10494.6</v>
      </c>
      <c r="AE92" s="74"/>
      <c r="AF92" s="74"/>
      <c r="AG92" s="74"/>
      <c r="AH92" s="74"/>
      <c r="AI92" s="74">
        <f>SUM(Y92:AH92)</f>
        <v>55186.299999999996</v>
      </c>
      <c r="AJ92" s="74"/>
      <c r="AK92" s="74"/>
      <c r="AL92" s="74"/>
      <c r="AM92" s="74"/>
      <c r="AN92" s="73">
        <f>AG63/(AN81+AS83)</f>
        <v>39030.806629252897</v>
      </c>
      <c r="AO92" s="73"/>
      <c r="AP92" s="73"/>
      <c r="AQ92" s="73"/>
      <c r="AR92" s="73"/>
      <c r="AS92" s="73">
        <f>AL63/(AN81+AS83)</f>
        <v>8265.3599964924597</v>
      </c>
      <c r="AT92" s="73"/>
      <c r="AU92" s="73"/>
      <c r="AV92" s="73"/>
      <c r="AW92" s="73"/>
      <c r="AX92" s="73">
        <f>AN92+AS92</f>
        <v>47296.166625745354</v>
      </c>
      <c r="AY92" s="73"/>
      <c r="AZ92" s="73"/>
      <c r="BA92" s="73"/>
      <c r="BB92" s="73"/>
      <c r="BC92" s="73">
        <f>AN92-Y92</f>
        <v>-5660.8933707471006</v>
      </c>
      <c r="BD92" s="73"/>
      <c r="BE92" s="73"/>
      <c r="BF92" s="73"/>
      <c r="BG92" s="73"/>
      <c r="BH92" s="73">
        <f>AS92-AD92</f>
        <v>-2229.2400035075407</v>
      </c>
      <c r="BI92" s="73"/>
      <c r="BJ92" s="73"/>
      <c r="BK92" s="73"/>
      <c r="BL92" s="73"/>
      <c r="BM92" s="73">
        <f>SUM(BC92:BL92)</f>
        <v>-7890.1333742546412</v>
      </c>
      <c r="BN92" s="73"/>
      <c r="BO92" s="73"/>
      <c r="BP92" s="73"/>
      <c r="BQ92" s="73"/>
      <c r="BR92" s="22"/>
      <c r="BS92" s="22"/>
      <c r="BT92" s="22"/>
      <c r="BU92" s="22"/>
      <c r="BV92" s="22"/>
      <c r="BW92" s="22"/>
      <c r="BX92" s="22"/>
      <c r="BY92" s="22"/>
      <c r="BZ92" s="23"/>
    </row>
    <row r="93" spans="1:79" s="24" customFormat="1" ht="37.5" customHeight="1" x14ac:dyDescent="0.2">
      <c r="A93" s="46"/>
      <c r="B93" s="47"/>
      <c r="C93" s="48" t="s">
        <v>115</v>
      </c>
      <c r="D93" s="49"/>
      <c r="E93" s="49"/>
      <c r="F93" s="49"/>
      <c r="G93" s="49"/>
      <c r="H93" s="49"/>
      <c r="I93" s="50"/>
      <c r="J93" s="51" t="s">
        <v>90</v>
      </c>
      <c r="K93" s="52"/>
      <c r="L93" s="52"/>
      <c r="M93" s="52"/>
      <c r="N93" s="53"/>
      <c r="O93" s="51" t="s">
        <v>114</v>
      </c>
      <c r="P93" s="52"/>
      <c r="Q93" s="52"/>
      <c r="R93" s="52"/>
      <c r="S93" s="52"/>
      <c r="T93" s="52"/>
      <c r="U93" s="52"/>
      <c r="V93" s="52"/>
      <c r="W93" s="52"/>
      <c r="X93" s="53"/>
      <c r="Y93" s="74">
        <v>490</v>
      </c>
      <c r="Z93" s="74"/>
      <c r="AA93" s="74"/>
      <c r="AB93" s="74"/>
      <c r="AC93" s="74"/>
      <c r="AD93" s="74"/>
      <c r="AE93" s="74"/>
      <c r="AF93" s="74"/>
      <c r="AG93" s="74"/>
      <c r="AH93" s="74"/>
      <c r="AI93" s="74">
        <f>SUM(Y93:AH93)</f>
        <v>490</v>
      </c>
      <c r="AJ93" s="74"/>
      <c r="AK93" s="74"/>
      <c r="AL93" s="74"/>
      <c r="AM93" s="74"/>
      <c r="AN93" s="73">
        <v>490</v>
      </c>
      <c r="AO93" s="73"/>
      <c r="AP93" s="73"/>
      <c r="AQ93" s="73"/>
      <c r="AR93" s="73"/>
      <c r="AS93" s="73"/>
      <c r="AT93" s="73"/>
      <c r="AU93" s="73"/>
      <c r="AV93" s="73"/>
      <c r="AW93" s="73"/>
      <c r="AX93" s="73">
        <f>AN93+AS93</f>
        <v>490</v>
      </c>
      <c r="AY93" s="73"/>
      <c r="AZ93" s="73"/>
      <c r="BA93" s="73"/>
      <c r="BB93" s="73"/>
      <c r="BC93" s="73">
        <f>AN93-Y93</f>
        <v>0</v>
      </c>
      <c r="BD93" s="73"/>
      <c r="BE93" s="73"/>
      <c r="BF93" s="73"/>
      <c r="BG93" s="73"/>
      <c r="BH93" s="73">
        <f>AS93-AD93</f>
        <v>0</v>
      </c>
      <c r="BI93" s="73"/>
      <c r="BJ93" s="73"/>
      <c r="BK93" s="73"/>
      <c r="BL93" s="73"/>
      <c r="BM93" s="73">
        <f>SUM(BC93:BL93)</f>
        <v>0</v>
      </c>
      <c r="BN93" s="73"/>
      <c r="BO93" s="73"/>
      <c r="BP93" s="73"/>
      <c r="BQ93" s="73"/>
      <c r="BR93" s="22"/>
      <c r="BS93" s="22"/>
      <c r="BT93" s="22"/>
      <c r="BU93" s="22"/>
      <c r="BV93" s="22"/>
      <c r="BW93" s="22"/>
      <c r="BX93" s="22"/>
      <c r="BY93" s="22"/>
      <c r="BZ93" s="23"/>
    </row>
    <row r="94" spans="1:79" s="24" customFormat="1" ht="129.75" customHeight="1" x14ac:dyDescent="0.2">
      <c r="A94" s="46"/>
      <c r="B94" s="47"/>
      <c r="C94" s="48" t="s">
        <v>116</v>
      </c>
      <c r="D94" s="49"/>
      <c r="E94" s="49"/>
      <c r="F94" s="49"/>
      <c r="G94" s="49"/>
      <c r="H94" s="49"/>
      <c r="I94" s="50"/>
      <c r="J94" s="51" t="s">
        <v>90</v>
      </c>
      <c r="K94" s="52"/>
      <c r="L94" s="52"/>
      <c r="M94" s="52"/>
      <c r="N94" s="53"/>
      <c r="O94" s="51" t="s">
        <v>114</v>
      </c>
      <c r="P94" s="52"/>
      <c r="Q94" s="52"/>
      <c r="R94" s="52"/>
      <c r="S94" s="52"/>
      <c r="T94" s="52"/>
      <c r="U94" s="52"/>
      <c r="V94" s="52"/>
      <c r="W94" s="52"/>
      <c r="X94" s="53"/>
      <c r="Y94" s="74">
        <v>3592.5</v>
      </c>
      <c r="Z94" s="74"/>
      <c r="AA94" s="74"/>
      <c r="AB94" s="74"/>
      <c r="AC94" s="74"/>
      <c r="AD94" s="74"/>
      <c r="AE94" s="74"/>
      <c r="AF94" s="74"/>
      <c r="AG94" s="74"/>
      <c r="AH94" s="74"/>
      <c r="AI94" s="74">
        <f>SUM(Y94:AH94)</f>
        <v>3592.5</v>
      </c>
      <c r="AJ94" s="74"/>
      <c r="AK94" s="74"/>
      <c r="AL94" s="74"/>
      <c r="AM94" s="74"/>
      <c r="AN94" s="73">
        <v>3592.5</v>
      </c>
      <c r="AO94" s="73"/>
      <c r="AP94" s="73"/>
      <c r="AQ94" s="73"/>
      <c r="AR94" s="73"/>
      <c r="AS94" s="73"/>
      <c r="AT94" s="73"/>
      <c r="AU94" s="73"/>
      <c r="AV94" s="73"/>
      <c r="AW94" s="73"/>
      <c r="AX94" s="73">
        <f>AN94+AS94</f>
        <v>3592.5</v>
      </c>
      <c r="AY94" s="73"/>
      <c r="AZ94" s="73"/>
      <c r="BA94" s="73"/>
      <c r="BB94" s="73"/>
      <c r="BC94" s="73">
        <f>AN94-Y94</f>
        <v>0</v>
      </c>
      <c r="BD94" s="73"/>
      <c r="BE94" s="73"/>
      <c r="BF94" s="73"/>
      <c r="BG94" s="73"/>
      <c r="BH94" s="73">
        <f>AS94-AD94</f>
        <v>0</v>
      </c>
      <c r="BI94" s="73"/>
      <c r="BJ94" s="73"/>
      <c r="BK94" s="73"/>
      <c r="BL94" s="73"/>
      <c r="BM94" s="73">
        <f>SUM(BC94:BL94)</f>
        <v>0</v>
      </c>
      <c r="BN94" s="73"/>
      <c r="BO94" s="73"/>
      <c r="BP94" s="73"/>
      <c r="BQ94" s="73"/>
      <c r="BR94" s="22"/>
      <c r="BS94" s="22"/>
      <c r="BT94" s="22"/>
      <c r="BU94" s="22"/>
      <c r="BV94" s="22"/>
      <c r="BW94" s="22"/>
      <c r="BX94" s="22"/>
      <c r="BY94" s="22"/>
      <c r="BZ94" s="23"/>
    </row>
    <row r="95" spans="1:79" s="24" customFormat="1" ht="208.5" customHeight="1" x14ac:dyDescent="0.2">
      <c r="A95" s="46"/>
      <c r="B95" s="47"/>
      <c r="C95" s="48" t="s">
        <v>117</v>
      </c>
      <c r="D95" s="49"/>
      <c r="E95" s="49"/>
      <c r="F95" s="49"/>
      <c r="G95" s="49"/>
      <c r="H95" s="49"/>
      <c r="I95" s="50"/>
      <c r="J95" s="51" t="s">
        <v>90</v>
      </c>
      <c r="K95" s="52"/>
      <c r="L95" s="52"/>
      <c r="M95" s="52"/>
      <c r="N95" s="53"/>
      <c r="O95" s="51" t="s">
        <v>114</v>
      </c>
      <c r="P95" s="52"/>
      <c r="Q95" s="52"/>
      <c r="R95" s="52"/>
      <c r="S95" s="52"/>
      <c r="T95" s="52"/>
      <c r="U95" s="52"/>
      <c r="V95" s="52"/>
      <c r="W95" s="52"/>
      <c r="X95" s="53"/>
      <c r="Y95" s="74">
        <v>3405</v>
      </c>
      <c r="Z95" s="74"/>
      <c r="AA95" s="74"/>
      <c r="AB95" s="74"/>
      <c r="AC95" s="74"/>
      <c r="AD95" s="74"/>
      <c r="AE95" s="74"/>
      <c r="AF95" s="74"/>
      <c r="AG95" s="74"/>
      <c r="AH95" s="74"/>
      <c r="AI95" s="74">
        <f>SUM(Y95:AH95)</f>
        <v>3405</v>
      </c>
      <c r="AJ95" s="74"/>
      <c r="AK95" s="74"/>
      <c r="AL95" s="74"/>
      <c r="AM95" s="74"/>
      <c r="AN95" s="73">
        <v>3405</v>
      </c>
      <c r="AO95" s="73"/>
      <c r="AP95" s="73"/>
      <c r="AQ95" s="73"/>
      <c r="AR95" s="73"/>
      <c r="AS95" s="73"/>
      <c r="AT95" s="73"/>
      <c r="AU95" s="73"/>
      <c r="AV95" s="73"/>
      <c r="AW95" s="73"/>
      <c r="AX95" s="73">
        <f>AN95+AS95</f>
        <v>3405</v>
      </c>
      <c r="AY95" s="73"/>
      <c r="AZ95" s="73"/>
      <c r="BA95" s="73"/>
      <c r="BB95" s="73"/>
      <c r="BC95" s="73">
        <f>AN95-Y95</f>
        <v>0</v>
      </c>
      <c r="BD95" s="73"/>
      <c r="BE95" s="73"/>
      <c r="BF95" s="73"/>
      <c r="BG95" s="73"/>
      <c r="BH95" s="73">
        <f>AS95-AD95</f>
        <v>0</v>
      </c>
      <c r="BI95" s="73"/>
      <c r="BJ95" s="73"/>
      <c r="BK95" s="73"/>
      <c r="BL95" s="73"/>
      <c r="BM95" s="73">
        <f>SUM(BC95:BL95)</f>
        <v>0</v>
      </c>
      <c r="BN95" s="73"/>
      <c r="BO95" s="73"/>
      <c r="BP95" s="73"/>
      <c r="BQ95" s="73"/>
      <c r="BR95" s="22"/>
      <c r="BS95" s="22"/>
      <c r="BT95" s="22"/>
      <c r="BU95" s="22"/>
      <c r="BV95" s="22"/>
      <c r="BW95" s="22"/>
      <c r="BX95" s="22"/>
      <c r="BY95" s="22"/>
      <c r="BZ95" s="23"/>
    </row>
    <row r="96" spans="1:79" s="27" customFormat="1" ht="47.25" customHeight="1" x14ac:dyDescent="0.2">
      <c r="A96" s="46"/>
      <c r="B96" s="47"/>
      <c r="C96" s="48" t="s">
        <v>118</v>
      </c>
      <c r="D96" s="49"/>
      <c r="E96" s="49"/>
      <c r="F96" s="49"/>
      <c r="G96" s="49"/>
      <c r="H96" s="49"/>
      <c r="I96" s="50"/>
      <c r="J96" s="51" t="s">
        <v>100</v>
      </c>
      <c r="K96" s="52"/>
      <c r="L96" s="52"/>
      <c r="M96" s="52"/>
      <c r="N96" s="53"/>
      <c r="O96" s="51" t="s">
        <v>114</v>
      </c>
      <c r="P96" s="52"/>
      <c r="Q96" s="52"/>
      <c r="R96" s="52"/>
      <c r="S96" s="52"/>
      <c r="T96" s="52"/>
      <c r="U96" s="52"/>
      <c r="V96" s="52"/>
      <c r="W96" s="52"/>
      <c r="X96" s="53"/>
      <c r="Y96" s="72">
        <v>8</v>
      </c>
      <c r="Z96" s="72"/>
      <c r="AA96" s="72"/>
      <c r="AB96" s="72"/>
      <c r="AC96" s="72"/>
      <c r="AD96" s="72"/>
      <c r="AE96" s="72"/>
      <c r="AF96" s="72"/>
      <c r="AG96" s="72"/>
      <c r="AH96" s="72"/>
      <c r="AI96" s="72">
        <f>SUM(Y96:AH96)</f>
        <v>8</v>
      </c>
      <c r="AJ96" s="72"/>
      <c r="AK96" s="72"/>
      <c r="AL96" s="72"/>
      <c r="AM96" s="72"/>
      <c r="AN96" s="66">
        <f>(AN81+AS83)/AN73</f>
        <v>9.3678123151738202</v>
      </c>
      <c r="AO96" s="66"/>
      <c r="AP96" s="66"/>
      <c r="AQ96" s="66"/>
      <c r="AR96" s="66"/>
      <c r="AS96" s="66"/>
      <c r="AT96" s="66"/>
      <c r="AU96" s="66"/>
      <c r="AV96" s="66"/>
      <c r="AW96" s="66"/>
      <c r="AX96" s="66">
        <f>AN96+AS96</f>
        <v>9.3678123151738202</v>
      </c>
      <c r="AY96" s="66"/>
      <c r="AZ96" s="66"/>
      <c r="BA96" s="66"/>
      <c r="BB96" s="66"/>
      <c r="BC96" s="66">
        <f>AN96-Y96</f>
        <v>1.3678123151738202</v>
      </c>
      <c r="BD96" s="66"/>
      <c r="BE96" s="66"/>
      <c r="BF96" s="66"/>
      <c r="BG96" s="66"/>
      <c r="BH96" s="66">
        <f>AS96-AD96</f>
        <v>0</v>
      </c>
      <c r="BI96" s="66"/>
      <c r="BJ96" s="66"/>
      <c r="BK96" s="66"/>
      <c r="BL96" s="66"/>
      <c r="BM96" s="66">
        <f>SUM(BC96:BL96)</f>
        <v>1.3678123151738202</v>
      </c>
      <c r="BN96" s="66"/>
      <c r="BO96" s="66"/>
      <c r="BP96" s="66"/>
      <c r="BQ96" s="66"/>
      <c r="BR96" s="25"/>
      <c r="BS96" s="25"/>
      <c r="BT96" s="25"/>
      <c r="BU96" s="25"/>
      <c r="BV96" s="25"/>
      <c r="BW96" s="25"/>
      <c r="BX96" s="25"/>
      <c r="BY96" s="25"/>
      <c r="BZ96" s="26"/>
      <c r="CA96" s="27" t="s">
        <v>82</v>
      </c>
    </row>
    <row r="97" spans="1:79" s="27" customFormat="1" ht="30.75" customHeight="1" x14ac:dyDescent="0.2">
      <c r="A97" s="35" t="s">
        <v>119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7"/>
      <c r="BR97" s="25"/>
      <c r="BS97" s="25"/>
      <c r="BT97" s="25"/>
      <c r="BU97" s="25"/>
      <c r="BV97" s="25"/>
      <c r="BW97" s="25"/>
      <c r="BX97" s="25"/>
      <c r="BY97" s="25"/>
      <c r="BZ97" s="26"/>
      <c r="CA97" s="27" t="s">
        <v>82</v>
      </c>
    </row>
    <row r="98" spans="1:79" s="10" customFormat="1" ht="22.5" customHeight="1" x14ac:dyDescent="0.2">
      <c r="A98" s="67" t="s">
        <v>120</v>
      </c>
      <c r="B98" s="68"/>
      <c r="C98" s="69" t="s">
        <v>121</v>
      </c>
      <c r="D98" s="70"/>
      <c r="E98" s="70"/>
      <c r="F98" s="70"/>
      <c r="G98" s="70"/>
      <c r="H98" s="70"/>
      <c r="I98" s="71"/>
      <c r="J98" s="69"/>
      <c r="K98" s="70"/>
      <c r="L98" s="70"/>
      <c r="M98" s="70"/>
      <c r="N98" s="71"/>
      <c r="O98" s="69"/>
      <c r="P98" s="70"/>
      <c r="Q98" s="70"/>
      <c r="R98" s="70"/>
      <c r="S98" s="70"/>
      <c r="T98" s="70"/>
      <c r="U98" s="70"/>
      <c r="V98" s="70"/>
      <c r="W98" s="70"/>
      <c r="X98" s="71"/>
      <c r="Y98" s="60"/>
      <c r="Z98" s="61"/>
      <c r="AA98" s="61"/>
      <c r="AB98" s="61"/>
      <c r="AC98" s="62"/>
      <c r="AD98" s="60"/>
      <c r="AE98" s="61"/>
      <c r="AF98" s="61"/>
      <c r="AG98" s="61"/>
      <c r="AH98" s="62"/>
      <c r="AI98" s="60"/>
      <c r="AJ98" s="61"/>
      <c r="AK98" s="61"/>
      <c r="AL98" s="61"/>
      <c r="AM98" s="62"/>
      <c r="AN98" s="60"/>
      <c r="AO98" s="61"/>
      <c r="AP98" s="61"/>
      <c r="AQ98" s="61"/>
      <c r="AR98" s="62"/>
      <c r="AS98" s="60"/>
      <c r="AT98" s="61"/>
      <c r="AU98" s="61"/>
      <c r="AV98" s="61"/>
      <c r="AW98" s="62"/>
      <c r="AX98" s="63"/>
      <c r="AY98" s="64"/>
      <c r="AZ98" s="64"/>
      <c r="BA98" s="64"/>
      <c r="BB98" s="65"/>
      <c r="BC98" s="63"/>
      <c r="BD98" s="64"/>
      <c r="BE98" s="64"/>
      <c r="BF98" s="64"/>
      <c r="BG98" s="65"/>
      <c r="BH98" s="63"/>
      <c r="BI98" s="64"/>
      <c r="BJ98" s="64"/>
      <c r="BK98" s="64"/>
      <c r="BL98" s="65"/>
      <c r="BM98" s="63"/>
      <c r="BN98" s="64"/>
      <c r="BO98" s="64"/>
      <c r="BP98" s="64"/>
      <c r="BQ98" s="65"/>
      <c r="BR98" s="18"/>
      <c r="BS98" s="18"/>
      <c r="BT98" s="18"/>
      <c r="BU98" s="18"/>
      <c r="BV98" s="18"/>
      <c r="BW98" s="18"/>
      <c r="BX98" s="18"/>
      <c r="BY98" s="18"/>
      <c r="BZ98" s="19"/>
      <c r="CA98" s="10" t="s">
        <v>82</v>
      </c>
    </row>
    <row r="99" spans="1:79" s="10" customFormat="1" ht="58.5" customHeight="1" x14ac:dyDescent="0.2">
      <c r="A99" s="46"/>
      <c r="B99" s="47"/>
      <c r="C99" s="48" t="s">
        <v>122</v>
      </c>
      <c r="D99" s="49"/>
      <c r="E99" s="49"/>
      <c r="F99" s="49"/>
      <c r="G99" s="49"/>
      <c r="H99" s="49"/>
      <c r="I99" s="50"/>
      <c r="J99" s="51" t="s">
        <v>123</v>
      </c>
      <c r="K99" s="52"/>
      <c r="L99" s="52"/>
      <c r="M99" s="52"/>
      <c r="N99" s="53"/>
      <c r="O99" s="51" t="s">
        <v>102</v>
      </c>
      <c r="P99" s="52"/>
      <c r="Q99" s="52"/>
      <c r="R99" s="52"/>
      <c r="S99" s="52"/>
      <c r="T99" s="52"/>
      <c r="U99" s="52"/>
      <c r="V99" s="52"/>
      <c r="W99" s="52"/>
      <c r="X99" s="53"/>
      <c r="Y99" s="54">
        <v>100</v>
      </c>
      <c r="Z99" s="55"/>
      <c r="AA99" s="55"/>
      <c r="AB99" s="55"/>
      <c r="AC99" s="56"/>
      <c r="AD99" s="54">
        <v>0</v>
      </c>
      <c r="AE99" s="55"/>
      <c r="AF99" s="55"/>
      <c r="AG99" s="55"/>
      <c r="AH99" s="56"/>
      <c r="AI99" s="54">
        <v>100</v>
      </c>
      <c r="AJ99" s="55"/>
      <c r="AK99" s="55"/>
      <c r="AL99" s="55"/>
      <c r="AM99" s="56"/>
      <c r="AN99" s="43">
        <v>100</v>
      </c>
      <c r="AO99" s="44"/>
      <c r="AP99" s="44"/>
      <c r="AQ99" s="44"/>
      <c r="AR99" s="45"/>
      <c r="AS99" s="43">
        <v>0</v>
      </c>
      <c r="AT99" s="44"/>
      <c r="AU99" s="44"/>
      <c r="AV99" s="44"/>
      <c r="AW99" s="45"/>
      <c r="AX99" s="43">
        <f>AN99</f>
        <v>100</v>
      </c>
      <c r="AY99" s="44"/>
      <c r="AZ99" s="44"/>
      <c r="BA99" s="44"/>
      <c r="BB99" s="45"/>
      <c r="BC99" s="43">
        <f t="shared" ref="BC99:BC104" si="13">AN99-Y99</f>
        <v>0</v>
      </c>
      <c r="BD99" s="44"/>
      <c r="BE99" s="44"/>
      <c r="BF99" s="44"/>
      <c r="BG99" s="45"/>
      <c r="BH99" s="43">
        <f t="shared" ref="BH99:BH104" si="14">AS99-AD99</f>
        <v>0</v>
      </c>
      <c r="BI99" s="44"/>
      <c r="BJ99" s="44"/>
      <c r="BK99" s="44"/>
      <c r="BL99" s="45"/>
      <c r="BM99" s="43">
        <f t="shared" ref="BM99:BM104" si="15">SUM(BC99:BL99)</f>
        <v>0</v>
      </c>
      <c r="BN99" s="44"/>
      <c r="BO99" s="44"/>
      <c r="BP99" s="44"/>
      <c r="BQ99" s="45"/>
      <c r="BR99" s="18"/>
      <c r="BS99" s="18"/>
      <c r="BT99" s="18"/>
      <c r="BU99" s="18"/>
      <c r="BV99" s="18"/>
      <c r="BW99" s="18"/>
      <c r="BX99" s="18"/>
      <c r="BY99" s="18"/>
      <c r="BZ99" s="19"/>
    </row>
    <row r="100" spans="1:79" s="10" customFormat="1" ht="58.5" customHeight="1" x14ac:dyDescent="0.2">
      <c r="A100" s="46"/>
      <c r="B100" s="47"/>
      <c r="C100" s="48" t="s">
        <v>124</v>
      </c>
      <c r="D100" s="49"/>
      <c r="E100" s="49"/>
      <c r="F100" s="49"/>
      <c r="G100" s="49"/>
      <c r="H100" s="49"/>
      <c r="I100" s="50"/>
      <c r="J100" s="51" t="s">
        <v>123</v>
      </c>
      <c r="K100" s="52"/>
      <c r="L100" s="52"/>
      <c r="M100" s="52"/>
      <c r="N100" s="53"/>
      <c r="O100" s="51" t="s">
        <v>102</v>
      </c>
      <c r="P100" s="52"/>
      <c r="Q100" s="52"/>
      <c r="R100" s="52"/>
      <c r="S100" s="52"/>
      <c r="T100" s="52"/>
      <c r="U100" s="52"/>
      <c r="V100" s="52"/>
      <c r="W100" s="52"/>
      <c r="X100" s="53"/>
      <c r="Y100" s="43">
        <v>85</v>
      </c>
      <c r="Z100" s="44"/>
      <c r="AA100" s="44"/>
      <c r="AB100" s="44"/>
      <c r="AC100" s="45"/>
      <c r="AD100" s="43">
        <v>100</v>
      </c>
      <c r="AE100" s="44"/>
      <c r="AF100" s="44"/>
      <c r="AG100" s="44"/>
      <c r="AH100" s="45"/>
      <c r="AI100" s="43">
        <v>87</v>
      </c>
      <c r="AJ100" s="44"/>
      <c r="AK100" s="44"/>
      <c r="AL100" s="44"/>
      <c r="AM100" s="45"/>
      <c r="AN100" s="43">
        <v>75</v>
      </c>
      <c r="AO100" s="44"/>
      <c r="AP100" s="44"/>
      <c r="AQ100" s="44"/>
      <c r="AR100" s="45"/>
      <c r="AS100" s="43">
        <v>100</v>
      </c>
      <c r="AT100" s="44"/>
      <c r="AU100" s="44"/>
      <c r="AV100" s="44"/>
      <c r="AW100" s="45"/>
      <c r="AX100" s="43">
        <v>89.9</v>
      </c>
      <c r="AY100" s="44"/>
      <c r="AZ100" s="44"/>
      <c r="BA100" s="44"/>
      <c r="BB100" s="45"/>
      <c r="BC100" s="43">
        <f t="shared" si="13"/>
        <v>-10</v>
      </c>
      <c r="BD100" s="44"/>
      <c r="BE100" s="44"/>
      <c r="BF100" s="44"/>
      <c r="BG100" s="45"/>
      <c r="BH100" s="43">
        <f t="shared" si="14"/>
        <v>0</v>
      </c>
      <c r="BI100" s="44"/>
      <c r="BJ100" s="44"/>
      <c r="BK100" s="44"/>
      <c r="BL100" s="45"/>
      <c r="BM100" s="43">
        <f t="shared" si="15"/>
        <v>-10</v>
      </c>
      <c r="BN100" s="44"/>
      <c r="BO100" s="44"/>
      <c r="BP100" s="44"/>
      <c r="BQ100" s="45"/>
      <c r="BR100" s="18"/>
      <c r="BS100" s="18"/>
      <c r="BT100" s="18"/>
      <c r="BU100" s="18"/>
      <c r="BV100" s="18"/>
      <c r="BW100" s="18"/>
      <c r="BX100" s="18"/>
      <c r="BY100" s="18"/>
      <c r="BZ100" s="19"/>
    </row>
    <row r="101" spans="1:79" s="10" customFormat="1" ht="58.5" customHeight="1" x14ac:dyDescent="0.2">
      <c r="A101" s="46"/>
      <c r="B101" s="47"/>
      <c r="C101" s="48" t="s">
        <v>125</v>
      </c>
      <c r="D101" s="49"/>
      <c r="E101" s="49"/>
      <c r="F101" s="49"/>
      <c r="G101" s="49"/>
      <c r="H101" s="49"/>
      <c r="I101" s="50"/>
      <c r="J101" s="51" t="s">
        <v>123</v>
      </c>
      <c r="K101" s="52"/>
      <c r="L101" s="52"/>
      <c r="M101" s="52"/>
      <c r="N101" s="53"/>
      <c r="O101" s="51" t="s">
        <v>114</v>
      </c>
      <c r="P101" s="52"/>
      <c r="Q101" s="52"/>
      <c r="R101" s="52"/>
      <c r="S101" s="52"/>
      <c r="T101" s="52"/>
      <c r="U101" s="52"/>
      <c r="V101" s="52"/>
      <c r="W101" s="52"/>
      <c r="X101" s="53"/>
      <c r="Y101" s="54">
        <v>91</v>
      </c>
      <c r="Z101" s="55"/>
      <c r="AA101" s="55"/>
      <c r="AB101" s="55"/>
      <c r="AC101" s="56"/>
      <c r="AD101" s="54">
        <v>91</v>
      </c>
      <c r="AE101" s="55"/>
      <c r="AF101" s="55"/>
      <c r="AG101" s="55"/>
      <c r="AH101" s="56"/>
      <c r="AI101" s="54">
        <v>91</v>
      </c>
      <c r="AJ101" s="55"/>
      <c r="AK101" s="55"/>
      <c r="AL101" s="55"/>
      <c r="AM101" s="56"/>
      <c r="AN101" s="43">
        <v>91</v>
      </c>
      <c r="AO101" s="44"/>
      <c r="AP101" s="44"/>
      <c r="AQ101" s="44"/>
      <c r="AR101" s="45"/>
      <c r="AS101" s="43">
        <v>91</v>
      </c>
      <c r="AT101" s="44"/>
      <c r="AU101" s="44"/>
      <c r="AV101" s="44"/>
      <c r="AW101" s="45"/>
      <c r="AX101" s="43">
        <f>AN101</f>
        <v>91</v>
      </c>
      <c r="AY101" s="44"/>
      <c r="AZ101" s="44"/>
      <c r="BA101" s="44"/>
      <c r="BB101" s="45"/>
      <c r="BC101" s="43">
        <f t="shared" si="13"/>
        <v>0</v>
      </c>
      <c r="BD101" s="44"/>
      <c r="BE101" s="44"/>
      <c r="BF101" s="44"/>
      <c r="BG101" s="45"/>
      <c r="BH101" s="43">
        <f t="shared" si="14"/>
        <v>0</v>
      </c>
      <c r="BI101" s="44"/>
      <c r="BJ101" s="44"/>
      <c r="BK101" s="44"/>
      <c r="BL101" s="45"/>
      <c r="BM101" s="43">
        <f t="shared" si="15"/>
        <v>0</v>
      </c>
      <c r="BN101" s="44"/>
      <c r="BO101" s="44"/>
      <c r="BP101" s="44"/>
      <c r="BQ101" s="45"/>
      <c r="BR101" s="18"/>
      <c r="BS101" s="18"/>
      <c r="BT101" s="18"/>
      <c r="BU101" s="18"/>
      <c r="BV101" s="18"/>
      <c r="BW101" s="18"/>
      <c r="BX101" s="18"/>
      <c r="BY101" s="18"/>
      <c r="BZ101" s="19"/>
    </row>
    <row r="102" spans="1:79" s="10" customFormat="1" ht="58.5" customHeight="1" x14ac:dyDescent="0.2">
      <c r="A102" s="46"/>
      <c r="B102" s="47"/>
      <c r="C102" s="48" t="s">
        <v>126</v>
      </c>
      <c r="D102" s="49"/>
      <c r="E102" s="49"/>
      <c r="F102" s="49"/>
      <c r="G102" s="49"/>
      <c r="H102" s="49"/>
      <c r="I102" s="50"/>
      <c r="J102" s="51" t="s">
        <v>123</v>
      </c>
      <c r="K102" s="52"/>
      <c r="L102" s="52"/>
      <c r="M102" s="52"/>
      <c r="N102" s="53"/>
      <c r="O102" s="51" t="s">
        <v>114</v>
      </c>
      <c r="P102" s="52"/>
      <c r="Q102" s="52"/>
      <c r="R102" s="52"/>
      <c r="S102" s="52"/>
      <c r="T102" s="52"/>
      <c r="U102" s="52"/>
      <c r="V102" s="52"/>
      <c r="W102" s="52"/>
      <c r="X102" s="53"/>
      <c r="Y102" s="54"/>
      <c r="Z102" s="55"/>
      <c r="AA102" s="55"/>
      <c r="AB102" s="55"/>
      <c r="AC102" s="56"/>
      <c r="AD102" s="54">
        <v>132.69999999999999</v>
      </c>
      <c r="AE102" s="55"/>
      <c r="AF102" s="55"/>
      <c r="AG102" s="55"/>
      <c r="AH102" s="56"/>
      <c r="AI102" s="54">
        <v>132.69999999999999</v>
      </c>
      <c r="AJ102" s="55"/>
      <c r="AK102" s="55"/>
      <c r="AL102" s="55"/>
      <c r="AM102" s="56"/>
      <c r="AN102" s="57"/>
      <c r="AO102" s="58"/>
      <c r="AP102" s="58"/>
      <c r="AQ102" s="58"/>
      <c r="AR102" s="59"/>
      <c r="AS102" s="43">
        <v>132.69999999999999</v>
      </c>
      <c r="AT102" s="44"/>
      <c r="AU102" s="44"/>
      <c r="AV102" s="44"/>
      <c r="AW102" s="45"/>
      <c r="AX102" s="43">
        <f>AN102</f>
        <v>0</v>
      </c>
      <c r="AY102" s="44"/>
      <c r="AZ102" s="44"/>
      <c r="BA102" s="44"/>
      <c r="BB102" s="45"/>
      <c r="BC102" s="43">
        <f t="shared" si="13"/>
        <v>0</v>
      </c>
      <c r="BD102" s="44"/>
      <c r="BE102" s="44"/>
      <c r="BF102" s="44"/>
      <c r="BG102" s="45"/>
      <c r="BH102" s="43">
        <f t="shared" si="14"/>
        <v>0</v>
      </c>
      <c r="BI102" s="44"/>
      <c r="BJ102" s="44"/>
      <c r="BK102" s="44"/>
      <c r="BL102" s="45"/>
      <c r="BM102" s="43">
        <f t="shared" si="15"/>
        <v>0</v>
      </c>
      <c r="BN102" s="44"/>
      <c r="BO102" s="44"/>
      <c r="BP102" s="44"/>
      <c r="BQ102" s="45"/>
      <c r="BR102" s="18"/>
      <c r="BS102" s="18"/>
      <c r="BT102" s="18"/>
      <c r="BU102" s="18"/>
      <c r="BV102" s="18"/>
      <c r="BW102" s="18"/>
      <c r="BX102" s="18"/>
      <c r="BY102" s="18"/>
      <c r="BZ102" s="19"/>
    </row>
    <row r="103" spans="1:79" s="24" customFormat="1" ht="71.25" customHeight="1" x14ac:dyDescent="0.2">
      <c r="A103" s="46"/>
      <c r="B103" s="47"/>
      <c r="C103" s="48" t="s">
        <v>127</v>
      </c>
      <c r="D103" s="49"/>
      <c r="E103" s="49"/>
      <c r="F103" s="49"/>
      <c r="G103" s="49"/>
      <c r="H103" s="49"/>
      <c r="I103" s="50"/>
      <c r="J103" s="51" t="s">
        <v>123</v>
      </c>
      <c r="K103" s="52"/>
      <c r="L103" s="52"/>
      <c r="M103" s="52"/>
      <c r="N103" s="53"/>
      <c r="O103" s="51" t="s">
        <v>114</v>
      </c>
      <c r="P103" s="52"/>
      <c r="Q103" s="52"/>
      <c r="R103" s="52"/>
      <c r="S103" s="52"/>
      <c r="T103" s="52"/>
      <c r="U103" s="52"/>
      <c r="V103" s="52"/>
      <c r="W103" s="52"/>
      <c r="X103" s="53"/>
      <c r="Y103" s="54">
        <v>98.9</v>
      </c>
      <c r="Z103" s="55"/>
      <c r="AA103" s="55"/>
      <c r="AB103" s="55"/>
      <c r="AC103" s="56"/>
      <c r="AD103" s="54">
        <v>82.5</v>
      </c>
      <c r="AE103" s="55"/>
      <c r="AF103" s="55"/>
      <c r="AG103" s="55"/>
      <c r="AH103" s="56"/>
      <c r="AI103" s="54">
        <v>95.8</v>
      </c>
      <c r="AJ103" s="55"/>
      <c r="AK103" s="55"/>
      <c r="AL103" s="55"/>
      <c r="AM103" s="56"/>
      <c r="AN103" s="43">
        <v>98.9</v>
      </c>
      <c r="AO103" s="44"/>
      <c r="AP103" s="44"/>
      <c r="AQ103" s="44"/>
      <c r="AR103" s="45"/>
      <c r="AS103" s="43">
        <v>82.5</v>
      </c>
      <c r="AT103" s="44"/>
      <c r="AU103" s="44"/>
      <c r="AV103" s="44"/>
      <c r="AW103" s="45"/>
      <c r="AX103" s="43">
        <f>AN103</f>
        <v>98.9</v>
      </c>
      <c r="AY103" s="44"/>
      <c r="AZ103" s="44"/>
      <c r="BA103" s="44"/>
      <c r="BB103" s="45"/>
      <c r="BC103" s="43">
        <f t="shared" si="13"/>
        <v>0</v>
      </c>
      <c r="BD103" s="44"/>
      <c r="BE103" s="44"/>
      <c r="BF103" s="44"/>
      <c r="BG103" s="45"/>
      <c r="BH103" s="43">
        <f t="shared" si="14"/>
        <v>0</v>
      </c>
      <c r="BI103" s="44"/>
      <c r="BJ103" s="44"/>
      <c r="BK103" s="44"/>
      <c r="BL103" s="45"/>
      <c r="BM103" s="43">
        <f t="shared" si="15"/>
        <v>0</v>
      </c>
      <c r="BN103" s="44"/>
      <c r="BO103" s="44"/>
      <c r="BP103" s="44"/>
      <c r="BQ103" s="45"/>
      <c r="BR103" s="22"/>
      <c r="BS103" s="22"/>
      <c r="BT103" s="22"/>
      <c r="BU103" s="22"/>
      <c r="BV103" s="22"/>
      <c r="BW103" s="22"/>
      <c r="BX103" s="22"/>
      <c r="BY103" s="22"/>
      <c r="BZ103" s="23"/>
    </row>
    <row r="104" spans="1:79" s="27" customFormat="1" ht="89.25" customHeight="1" x14ac:dyDescent="0.2">
      <c r="A104" s="46"/>
      <c r="B104" s="47"/>
      <c r="C104" s="48" t="s">
        <v>128</v>
      </c>
      <c r="D104" s="49"/>
      <c r="E104" s="49"/>
      <c r="F104" s="49"/>
      <c r="G104" s="49"/>
      <c r="H104" s="49"/>
      <c r="I104" s="50"/>
      <c r="J104" s="51" t="s">
        <v>123</v>
      </c>
      <c r="K104" s="52"/>
      <c r="L104" s="52"/>
      <c r="M104" s="52"/>
      <c r="N104" s="53"/>
      <c r="O104" s="51" t="s">
        <v>114</v>
      </c>
      <c r="P104" s="52"/>
      <c r="Q104" s="52"/>
      <c r="R104" s="52"/>
      <c r="S104" s="52"/>
      <c r="T104" s="52"/>
      <c r="U104" s="52"/>
      <c r="V104" s="52"/>
      <c r="W104" s="52"/>
      <c r="X104" s="53"/>
      <c r="Y104" s="54"/>
      <c r="Z104" s="55"/>
      <c r="AA104" s="55"/>
      <c r="AB104" s="55"/>
      <c r="AC104" s="56"/>
      <c r="AD104" s="54">
        <v>93.3</v>
      </c>
      <c r="AE104" s="55"/>
      <c r="AF104" s="55"/>
      <c r="AG104" s="55"/>
      <c r="AH104" s="56"/>
      <c r="AI104" s="54">
        <v>93.3</v>
      </c>
      <c r="AJ104" s="55"/>
      <c r="AK104" s="55"/>
      <c r="AL104" s="55"/>
      <c r="AM104" s="56"/>
      <c r="AN104" s="57"/>
      <c r="AO104" s="58"/>
      <c r="AP104" s="58"/>
      <c r="AQ104" s="58"/>
      <c r="AR104" s="59"/>
      <c r="AS104" s="43">
        <v>93.3</v>
      </c>
      <c r="AT104" s="44"/>
      <c r="AU104" s="44"/>
      <c r="AV104" s="44"/>
      <c r="AW104" s="45"/>
      <c r="AX104" s="43">
        <f>AN104</f>
        <v>0</v>
      </c>
      <c r="AY104" s="44"/>
      <c r="AZ104" s="44"/>
      <c r="BA104" s="44"/>
      <c r="BB104" s="45"/>
      <c r="BC104" s="43">
        <f t="shared" si="13"/>
        <v>0</v>
      </c>
      <c r="BD104" s="44"/>
      <c r="BE104" s="44"/>
      <c r="BF104" s="44"/>
      <c r="BG104" s="45"/>
      <c r="BH104" s="43">
        <f t="shared" si="14"/>
        <v>0</v>
      </c>
      <c r="BI104" s="44"/>
      <c r="BJ104" s="44"/>
      <c r="BK104" s="44"/>
      <c r="BL104" s="45"/>
      <c r="BM104" s="43">
        <f t="shared" si="15"/>
        <v>0</v>
      </c>
      <c r="BN104" s="44"/>
      <c r="BO104" s="44"/>
      <c r="BP104" s="44"/>
      <c r="BQ104" s="45"/>
      <c r="BR104" s="25"/>
      <c r="BS104" s="25"/>
      <c r="BT104" s="25"/>
      <c r="BU104" s="25"/>
      <c r="BV104" s="25"/>
      <c r="BW104" s="25"/>
      <c r="BX104" s="25"/>
      <c r="BY104" s="25"/>
      <c r="BZ104" s="26"/>
    </row>
    <row r="105" spans="1:79" ht="18" customHeight="1" x14ac:dyDescent="0.2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7"/>
      <c r="BR105" s="20"/>
      <c r="BS105" s="20"/>
      <c r="BT105" s="20"/>
      <c r="BU105" s="20"/>
      <c r="BV105" s="20"/>
      <c r="BW105" s="20"/>
      <c r="BX105" s="20"/>
      <c r="BY105" s="20"/>
      <c r="BZ105" s="16"/>
      <c r="CA105" s="1" t="s">
        <v>82</v>
      </c>
    </row>
    <row r="106" spans="1:79" ht="24" customHeight="1" x14ac:dyDescent="0.2">
      <c r="A106" s="35" t="s">
        <v>129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7"/>
      <c r="BR106" s="20"/>
      <c r="BS106" s="20"/>
      <c r="BT106" s="20"/>
      <c r="BU106" s="20"/>
      <c r="BV106" s="20"/>
      <c r="BW106" s="20"/>
      <c r="BX106" s="20"/>
      <c r="BY106" s="20"/>
      <c r="BZ106" s="16"/>
      <c r="CA106" s="1" t="s">
        <v>82</v>
      </c>
    </row>
    <row r="108" spans="1:79" ht="15.95" customHeight="1" x14ac:dyDescent="0.2">
      <c r="A108" s="38" t="s">
        <v>130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</row>
    <row r="109" spans="1:79" s="27" customFormat="1" ht="109.5" customHeight="1" x14ac:dyDescent="0.2">
      <c r="A109" s="39" t="s">
        <v>131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</row>
    <row r="110" spans="1:79" ht="42" customHeight="1" x14ac:dyDescent="0.25">
      <c r="A110" s="40" t="s">
        <v>132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28"/>
      <c r="AO110" s="28"/>
      <c r="AP110" s="42" t="s">
        <v>133</v>
      </c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</row>
    <row r="111" spans="1:79" ht="18.75" customHeight="1" x14ac:dyDescent="0.2">
      <c r="W111" s="31" t="s">
        <v>134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29"/>
      <c r="AO111" s="29"/>
      <c r="AP111" s="31" t="s">
        <v>135</v>
      </c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79" x14ac:dyDescent="0.2"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</row>
    <row r="113" spans="1:60" x14ac:dyDescent="0.2"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</row>
    <row r="114" spans="1:60" ht="15.95" customHeight="1" x14ac:dyDescent="0.2">
      <c r="A114" s="32" t="s">
        <v>136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0"/>
      <c r="AO114" s="30"/>
      <c r="AP114" s="34" t="s">
        <v>137</v>
      </c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</row>
    <row r="115" spans="1:60" ht="24" customHeight="1" x14ac:dyDescent="0.2">
      <c r="W115" s="31" t="s">
        <v>134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29"/>
      <c r="AO115" s="29"/>
      <c r="AP115" s="31" t="s">
        <v>135</v>
      </c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</sheetData>
  <mergeCells count="675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8:F28"/>
    <mergeCell ref="G28:BL28"/>
    <mergeCell ref="A29:F29"/>
    <mergeCell ref="G29:BL29"/>
    <mergeCell ref="A30:F30"/>
    <mergeCell ref="G30:BL30"/>
    <mergeCell ref="A25:F25"/>
    <mergeCell ref="G25:BL25"/>
    <mergeCell ref="A26:F26"/>
    <mergeCell ref="G26:BL26"/>
    <mergeCell ref="A27:F27"/>
    <mergeCell ref="G27:BL27"/>
    <mergeCell ref="A38:F38"/>
    <mergeCell ref="G38:BL38"/>
    <mergeCell ref="A39:F39"/>
    <mergeCell ref="G39:BL39"/>
    <mergeCell ref="A40:F40"/>
    <mergeCell ref="G40:BL40"/>
    <mergeCell ref="A32:BL32"/>
    <mergeCell ref="A33:BL33"/>
    <mergeCell ref="A35:BL35"/>
    <mergeCell ref="A36:F36"/>
    <mergeCell ref="G36:BL36"/>
    <mergeCell ref="A37:F37"/>
    <mergeCell ref="G37:BL37"/>
    <mergeCell ref="AP45:AT45"/>
    <mergeCell ref="AU45:AY45"/>
    <mergeCell ref="AZ45:BC45"/>
    <mergeCell ref="BD45:BH45"/>
    <mergeCell ref="BI45:BM45"/>
    <mergeCell ref="BN45:BQ45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AF45:AJ45"/>
    <mergeCell ref="AK45:AO45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P48:AT48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P50:AT50"/>
    <mergeCell ref="A53:B53"/>
    <mergeCell ref="C53:Z53"/>
    <mergeCell ref="AA53:AE53"/>
    <mergeCell ref="AF53:AJ53"/>
    <mergeCell ref="AK53:AO53"/>
    <mergeCell ref="A52:B52"/>
    <mergeCell ref="C52:Z52"/>
    <mergeCell ref="AA52:AE52"/>
    <mergeCell ref="AF52:AJ52"/>
    <mergeCell ref="AK52:AO52"/>
    <mergeCell ref="AP53:AT53"/>
    <mergeCell ref="AU53:AY53"/>
    <mergeCell ref="AZ53:BC53"/>
    <mergeCell ref="BD53:BH53"/>
    <mergeCell ref="BI53:BM53"/>
    <mergeCell ref="BN53:BQ53"/>
    <mergeCell ref="AU52:AY52"/>
    <mergeCell ref="AZ52:BC52"/>
    <mergeCell ref="BD52:BH52"/>
    <mergeCell ref="BI52:BM52"/>
    <mergeCell ref="BN52:BQ52"/>
    <mergeCell ref="AP52:AT52"/>
    <mergeCell ref="AG59:AK59"/>
    <mergeCell ref="AL59:AP59"/>
    <mergeCell ref="AQ59:AV59"/>
    <mergeCell ref="AW59:BA59"/>
    <mergeCell ref="BB59:BF59"/>
    <mergeCell ref="BG59:BL59"/>
    <mergeCell ref="A54:BQ54"/>
    <mergeCell ref="A56:BL56"/>
    <mergeCell ref="A57:BL57"/>
    <mergeCell ref="A58:P59"/>
    <mergeCell ref="Q58:AF58"/>
    <mergeCell ref="AG58:AV58"/>
    <mergeCell ref="AW58:BL58"/>
    <mergeCell ref="Q59:U59"/>
    <mergeCell ref="V59:Z59"/>
    <mergeCell ref="AA59:AF59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60:P60"/>
    <mergeCell ref="Q60:U60"/>
    <mergeCell ref="V60:Z60"/>
    <mergeCell ref="AA60:AF60"/>
    <mergeCell ref="AG60:AK60"/>
    <mergeCell ref="AL60:AP60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L63:AP63"/>
    <mergeCell ref="AQ63:AV63"/>
    <mergeCell ref="AW63:BA63"/>
    <mergeCell ref="BB63:BF63"/>
    <mergeCell ref="BG63:BL63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I78:AM78"/>
    <mergeCell ref="AN78:AR78"/>
    <mergeCell ref="AS78:AW78"/>
    <mergeCell ref="AX78:BB78"/>
    <mergeCell ref="BC78:BG78"/>
    <mergeCell ref="BH78:BL78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N91:AR91"/>
    <mergeCell ref="AS91:AW91"/>
    <mergeCell ref="AX91:BB91"/>
    <mergeCell ref="BC91:BG91"/>
    <mergeCell ref="BH91:BL91"/>
    <mergeCell ref="BM91:BQ91"/>
    <mergeCell ref="BH89:BL89"/>
    <mergeCell ref="BM89:BQ89"/>
    <mergeCell ref="A90:BQ90"/>
    <mergeCell ref="A91:B91"/>
    <mergeCell ref="C91:I91"/>
    <mergeCell ref="J91:N91"/>
    <mergeCell ref="O91:X91"/>
    <mergeCell ref="Y91:AC91"/>
    <mergeCell ref="AD91:AH91"/>
    <mergeCell ref="AI91:AM91"/>
    <mergeCell ref="AD89:AH89"/>
    <mergeCell ref="AI89:AM89"/>
    <mergeCell ref="AN89:AR89"/>
    <mergeCell ref="AS89:AW89"/>
    <mergeCell ref="AX89:BB89"/>
    <mergeCell ref="BC89:BG89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92:B92"/>
    <mergeCell ref="C92:I92"/>
    <mergeCell ref="J92:N92"/>
    <mergeCell ref="O92:X92"/>
    <mergeCell ref="Y92:AC92"/>
    <mergeCell ref="AD92:AH92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I96:AM96"/>
    <mergeCell ref="AN96:AR96"/>
    <mergeCell ref="AS96:AW96"/>
    <mergeCell ref="AX96:BB96"/>
    <mergeCell ref="BC96:BG96"/>
    <mergeCell ref="BH96:BL96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9:AW99"/>
    <mergeCell ref="AX99:BB99"/>
    <mergeCell ref="BC99:BG99"/>
    <mergeCell ref="AS100:AW100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S102:AW102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S104:AW104"/>
    <mergeCell ref="AX104:BB104"/>
    <mergeCell ref="BC104:BG104"/>
    <mergeCell ref="BH104:BL104"/>
    <mergeCell ref="BM104:BQ104"/>
    <mergeCell ref="A105:BQ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W111:AM111"/>
    <mergeCell ref="AP111:BH111"/>
    <mergeCell ref="A114:V114"/>
    <mergeCell ref="W114:AM114"/>
    <mergeCell ref="AP114:BH114"/>
    <mergeCell ref="W115:AM115"/>
    <mergeCell ref="AP115:BH115"/>
    <mergeCell ref="A106:BQ106"/>
    <mergeCell ref="A108:BL108"/>
    <mergeCell ref="A109:BQ109"/>
    <mergeCell ref="A110:V110"/>
    <mergeCell ref="W110:AM110"/>
    <mergeCell ref="AP110:BH110"/>
  </mergeCells>
  <conditionalFormatting sqref="A79 A80:B80 A105:B106 A90:B91 A71:B71 A96:B98 A78:B78 A72">
    <cfRule type="cellIs" dxfId="62" priority="57" stopIfTrue="1" operator="equal">
      <formula>0</formula>
    </cfRule>
  </conditionalFormatting>
  <conditionalFormatting sqref="C98">
    <cfRule type="cellIs" dxfId="61" priority="56" stopIfTrue="1" operator="equal">
      <formula>$C53</formula>
    </cfRule>
  </conditionalFormatting>
  <conditionalFormatting sqref="C97">
    <cfRule type="cellIs" dxfId="60" priority="55" stopIfTrue="1" operator="equal">
      <formula>$C53</formula>
    </cfRule>
  </conditionalFormatting>
  <conditionalFormatting sqref="C80">
    <cfRule type="cellIs" dxfId="59" priority="54" stopIfTrue="1" operator="equal">
      <formula>$C37</formula>
    </cfRule>
  </conditionalFormatting>
  <conditionalFormatting sqref="C78">
    <cfRule type="cellIs" dxfId="58" priority="53" stopIfTrue="1" operator="equal">
      <formula>$C21</formula>
    </cfRule>
  </conditionalFormatting>
  <conditionalFormatting sqref="C71:C72">
    <cfRule type="cellIs" dxfId="57" priority="52" stopIfTrue="1" operator="equal">
      <formula>$C20</formula>
    </cfRule>
  </conditionalFormatting>
  <conditionalFormatting sqref="C106">
    <cfRule type="cellIs" dxfId="56" priority="51" stopIfTrue="1" operator="equal">
      <formula>$C58</formula>
    </cfRule>
  </conditionalFormatting>
  <conditionalFormatting sqref="C92">
    <cfRule type="cellIs" dxfId="55" priority="58" stopIfTrue="1" operator="equal">
      <formula>$C46</formula>
    </cfRule>
  </conditionalFormatting>
  <conditionalFormatting sqref="C105">
    <cfRule type="cellIs" dxfId="54" priority="50" stopIfTrue="1" operator="equal">
      <formula>$C57</formula>
    </cfRule>
  </conditionalFormatting>
  <conditionalFormatting sqref="C105:C106">
    <cfRule type="cellIs" dxfId="53" priority="49" stopIfTrue="1" operator="equal">
      <formula>$C58</formula>
    </cfRule>
  </conditionalFormatting>
  <conditionalFormatting sqref="C105:C106">
    <cfRule type="cellIs" dxfId="52" priority="48" stopIfTrue="1" operator="equal">
      <formula>$C55</formula>
    </cfRule>
  </conditionalFormatting>
  <conditionalFormatting sqref="C90">
    <cfRule type="cellIs" dxfId="51" priority="59" stopIfTrue="1" operator="equal">
      <formula>$C46</formula>
    </cfRule>
  </conditionalFormatting>
  <conditionalFormatting sqref="C97">
    <cfRule type="cellIs" dxfId="50" priority="60" stopIfTrue="1" operator="equal">
      <formula>#REF!</formula>
    </cfRule>
  </conditionalFormatting>
  <conditionalFormatting sqref="A104:B104">
    <cfRule type="cellIs" dxfId="49" priority="47" stopIfTrue="1" operator="equal">
      <formula>0</formula>
    </cfRule>
  </conditionalFormatting>
  <conditionalFormatting sqref="C96">
    <cfRule type="cellIs" dxfId="48" priority="46" stopIfTrue="1" operator="equal">
      <formula>$C47</formula>
    </cfRule>
  </conditionalFormatting>
  <conditionalFormatting sqref="A89:B89">
    <cfRule type="cellIs" dxfId="47" priority="45" stopIfTrue="1" operator="equal">
      <formula>0</formula>
    </cfRule>
  </conditionalFormatting>
  <conditionalFormatting sqref="C89">
    <cfRule type="cellIs" dxfId="46" priority="44" stopIfTrue="1" operator="equal">
      <formula>$C34</formula>
    </cfRule>
  </conditionalFormatting>
  <conditionalFormatting sqref="A92:B92">
    <cfRule type="cellIs" dxfId="45" priority="43" stopIfTrue="1" operator="equal">
      <formula>0</formula>
    </cfRule>
  </conditionalFormatting>
  <conditionalFormatting sqref="C104">
    <cfRule type="cellIs" dxfId="44" priority="61" stopIfTrue="1" operator="equal">
      <formula>$C53</formula>
    </cfRule>
  </conditionalFormatting>
  <conditionalFormatting sqref="A103:B103">
    <cfRule type="cellIs" dxfId="43" priority="41" stopIfTrue="1" operator="equal">
      <formula>0</formula>
    </cfRule>
  </conditionalFormatting>
  <conditionalFormatting sqref="C103">
    <cfRule type="cellIs" dxfId="42" priority="42" stopIfTrue="1" operator="equal">
      <formula>#REF!</formula>
    </cfRule>
  </conditionalFormatting>
  <conditionalFormatting sqref="C91">
    <cfRule type="cellIs" dxfId="41" priority="62" stopIfTrue="1" operator="equal">
      <formula>$C46</formula>
    </cfRule>
  </conditionalFormatting>
  <conditionalFormatting sqref="A73">
    <cfRule type="cellIs" dxfId="40" priority="40" stopIfTrue="1" operator="equal">
      <formula>0</formula>
    </cfRule>
  </conditionalFormatting>
  <conditionalFormatting sqref="C73">
    <cfRule type="cellIs" dxfId="39" priority="39" stopIfTrue="1" operator="equal">
      <formula>$C22</formula>
    </cfRule>
  </conditionalFormatting>
  <conditionalFormatting sqref="A74">
    <cfRule type="cellIs" dxfId="38" priority="38" stopIfTrue="1" operator="equal">
      <formula>0</formula>
    </cfRule>
  </conditionalFormatting>
  <conditionalFormatting sqref="C74">
    <cfRule type="cellIs" dxfId="37" priority="37" stopIfTrue="1" operator="equal">
      <formula>$C23</formula>
    </cfRule>
  </conditionalFormatting>
  <conditionalFormatting sqref="A75">
    <cfRule type="cellIs" dxfId="36" priority="36" stopIfTrue="1" operator="equal">
      <formula>0</formula>
    </cfRule>
  </conditionalFormatting>
  <conditionalFormatting sqref="C75">
    <cfRule type="cellIs" dxfId="35" priority="35" stopIfTrue="1" operator="equal">
      <formula>$C24</formula>
    </cfRule>
  </conditionalFormatting>
  <conditionalFormatting sqref="A76">
    <cfRule type="cellIs" dxfId="34" priority="34" stopIfTrue="1" operator="equal">
      <formula>0</formula>
    </cfRule>
  </conditionalFormatting>
  <conditionalFormatting sqref="C76">
    <cfRule type="cellIs" dxfId="33" priority="33" stopIfTrue="1" operator="equal">
      <formula>$C25</formula>
    </cfRule>
  </conditionalFormatting>
  <conditionalFormatting sqref="A77">
    <cfRule type="cellIs" dxfId="32" priority="32" stopIfTrue="1" operator="equal">
      <formula>0</formula>
    </cfRule>
  </conditionalFormatting>
  <conditionalFormatting sqref="C77">
    <cfRule type="cellIs" dxfId="31" priority="31" stopIfTrue="1" operator="equal">
      <formula>$C26</formula>
    </cfRule>
  </conditionalFormatting>
  <conditionalFormatting sqref="A81:B81">
    <cfRule type="cellIs" dxfId="30" priority="30" stopIfTrue="1" operator="equal">
      <formula>0</formula>
    </cfRule>
  </conditionalFormatting>
  <conditionalFormatting sqref="C81">
    <cfRule type="cellIs" dxfId="29" priority="29" stopIfTrue="1" operator="equal">
      <formula>$C27</formula>
    </cfRule>
  </conditionalFormatting>
  <conditionalFormatting sqref="A82:B82">
    <cfRule type="cellIs" dxfId="28" priority="28" stopIfTrue="1" operator="equal">
      <formula>0</formula>
    </cfRule>
  </conditionalFormatting>
  <conditionalFormatting sqref="C82">
    <cfRule type="cellIs" dxfId="27" priority="27" stopIfTrue="1" operator="equal">
      <formula>$C28</formula>
    </cfRule>
  </conditionalFormatting>
  <conditionalFormatting sqref="A83:B83">
    <cfRule type="cellIs" dxfId="26" priority="26" stopIfTrue="1" operator="equal">
      <formula>0</formula>
    </cfRule>
  </conditionalFormatting>
  <conditionalFormatting sqref="C83">
    <cfRule type="cellIs" dxfId="25" priority="25" stopIfTrue="1" operator="equal">
      <formula>$C29</formula>
    </cfRule>
  </conditionalFormatting>
  <conditionalFormatting sqref="A84:B84">
    <cfRule type="cellIs" dxfId="24" priority="24" stopIfTrue="1" operator="equal">
      <formula>0</formula>
    </cfRule>
  </conditionalFormatting>
  <conditionalFormatting sqref="C84">
    <cfRule type="cellIs" dxfId="23" priority="23" stopIfTrue="1" operator="equal">
      <formula>$C30</formula>
    </cfRule>
  </conditionalFormatting>
  <conditionalFormatting sqref="A85:B85">
    <cfRule type="cellIs" dxfId="22" priority="22" stopIfTrue="1" operator="equal">
      <formula>0</formula>
    </cfRule>
  </conditionalFormatting>
  <conditionalFormatting sqref="C85">
    <cfRule type="cellIs" dxfId="21" priority="21" stopIfTrue="1" operator="equal">
      <formula>$C31</formula>
    </cfRule>
  </conditionalFormatting>
  <conditionalFormatting sqref="A86:B86">
    <cfRule type="cellIs" dxfId="20" priority="20" stopIfTrue="1" operator="equal">
      <formula>0</formula>
    </cfRule>
  </conditionalFormatting>
  <conditionalFormatting sqref="C86">
    <cfRule type="cellIs" dxfId="19" priority="19" stopIfTrue="1" operator="equal">
      <formula>$C32</formula>
    </cfRule>
  </conditionalFormatting>
  <conditionalFormatting sqref="A87:B87">
    <cfRule type="cellIs" dxfId="18" priority="18" stopIfTrue="1" operator="equal">
      <formula>0</formula>
    </cfRule>
  </conditionalFormatting>
  <conditionalFormatting sqref="C87">
    <cfRule type="cellIs" dxfId="17" priority="17" stopIfTrue="1" operator="equal">
      <formula>$C33</formula>
    </cfRule>
  </conditionalFormatting>
  <conditionalFormatting sqref="A88:B88">
    <cfRule type="cellIs" dxfId="16" priority="16" stopIfTrue="1" operator="equal">
      <formula>0</formula>
    </cfRule>
  </conditionalFormatting>
  <conditionalFormatting sqref="C88">
    <cfRule type="cellIs" dxfId="15" priority="15" stopIfTrue="1" operator="equal">
      <formula>$C33</formula>
    </cfRule>
  </conditionalFormatting>
  <conditionalFormatting sqref="A93:B93">
    <cfRule type="cellIs" dxfId="14" priority="14" stopIfTrue="1" operator="equal">
      <formula>0</formula>
    </cfRule>
  </conditionalFormatting>
  <conditionalFormatting sqref="C93">
    <cfRule type="cellIs" dxfId="13" priority="13" stopIfTrue="1" operator="equal">
      <formula>$C44</formula>
    </cfRule>
  </conditionalFormatting>
  <conditionalFormatting sqref="A94:B94">
    <cfRule type="cellIs" dxfId="12" priority="12" stopIfTrue="1" operator="equal">
      <formula>0</formula>
    </cfRule>
  </conditionalFormatting>
  <conditionalFormatting sqref="C94">
    <cfRule type="cellIs" dxfId="11" priority="11" stopIfTrue="1" operator="equal">
      <formula>$C45</formula>
    </cfRule>
  </conditionalFormatting>
  <conditionalFormatting sqref="A95:B95">
    <cfRule type="cellIs" dxfId="10" priority="10" stopIfTrue="1" operator="equal">
      <formula>0</formula>
    </cfRule>
  </conditionalFormatting>
  <conditionalFormatting sqref="C95">
    <cfRule type="cellIs" dxfId="9" priority="9" stopIfTrue="1" operator="equal">
      <formula>$C46</formula>
    </cfRule>
  </conditionalFormatting>
  <conditionalFormatting sqref="C105">
    <cfRule type="cellIs" dxfId="8" priority="63" stopIfTrue="1" operator="equal">
      <formula>$C56</formula>
    </cfRule>
  </conditionalFormatting>
  <conditionalFormatting sqref="A99:B99">
    <cfRule type="cellIs" dxfId="7" priority="7" stopIfTrue="1" operator="equal">
      <formula>0</formula>
    </cfRule>
  </conditionalFormatting>
  <conditionalFormatting sqref="C99">
    <cfRule type="cellIs" dxfId="6" priority="8" stopIfTrue="1" operator="equal">
      <formula>#REF!</formula>
    </cfRule>
  </conditionalFormatting>
  <conditionalFormatting sqref="A100:B100">
    <cfRule type="cellIs" dxfId="5" priority="5" stopIfTrue="1" operator="equal">
      <formula>0</formula>
    </cfRule>
  </conditionalFormatting>
  <conditionalFormatting sqref="C100">
    <cfRule type="cellIs" dxfId="4" priority="6" stopIfTrue="1" operator="equal">
      <formula>#REF!</formula>
    </cfRule>
  </conditionalFormatting>
  <conditionalFormatting sqref="A101:B101">
    <cfRule type="cellIs" dxfId="3" priority="3" stopIfTrue="1" operator="equal">
      <formula>0</formula>
    </cfRule>
  </conditionalFormatting>
  <conditionalFormatting sqref="C101">
    <cfRule type="cellIs" dxfId="2" priority="4" stopIfTrue="1" operator="equal">
      <formula>#REF!</formula>
    </cfRule>
  </conditionalFormatting>
  <conditionalFormatting sqref="A102:B102">
    <cfRule type="cellIs" dxfId="1" priority="1" stopIfTrue="1" operator="equal">
      <formula>0</formula>
    </cfRule>
  </conditionalFormatting>
  <conditionalFormatting sqref="C102">
    <cfRule type="cellIs" dxfId="0" priority="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53" fitToHeight="4" orientation="landscape" r:id="rId1"/>
  <headerFooter alignWithMargins="0"/>
  <rowBreaks count="2" manualBreakCount="2">
    <brk id="55" max="68" man="1"/>
    <brk id="6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0611091</vt:lpstr>
      <vt:lpstr>'КПК 0611091'!Область_печати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2022-02-11T07:33:34Z</dcterms:created>
  <dcterms:modified xsi:type="dcterms:W3CDTF">2022-02-11T07:37:13Z</dcterms:modified>
</cp:coreProperties>
</file>