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500"/>
  </bookViews>
  <sheets>
    <sheet name="КПК0611021" sheetId="1" r:id="rId1"/>
  </sheets>
  <definedNames>
    <definedName name="_xlnm.Print_Area" localSheetId="0">КПК0611021!$A$1:$BQ$128</definedName>
  </definedNames>
  <calcPr calcId="144525"/>
</workbook>
</file>

<file path=xl/calcChain.xml><?xml version="1.0" encoding="utf-8"?>
<calcChain xmlns="http://schemas.openxmlformats.org/spreadsheetml/2006/main">
  <c r="BH111" i="1" l="1"/>
  <c r="BC111" i="1"/>
  <c r="BM111" i="1" s="1"/>
  <c r="BH110" i="1"/>
  <c r="BC110" i="1"/>
  <c r="BM110" i="1" s="1"/>
  <c r="AX110" i="1"/>
  <c r="AI110" i="1"/>
  <c r="BH109" i="1"/>
  <c r="BC109" i="1"/>
  <c r="BM109" i="1" s="1"/>
  <c r="AX109" i="1"/>
  <c r="AI109" i="1"/>
  <c r="BH108" i="1"/>
  <c r="BC108" i="1"/>
  <c r="AX108" i="1"/>
  <c r="AI108" i="1"/>
  <c r="BH107" i="1"/>
  <c r="BC107" i="1"/>
  <c r="BM107" i="1" s="1"/>
  <c r="AX107" i="1"/>
  <c r="AI107" i="1"/>
  <c r="BM104" i="1"/>
  <c r="BH104" i="1"/>
  <c r="BC104" i="1"/>
  <c r="AX104" i="1"/>
  <c r="AI104" i="1"/>
  <c r="BH103" i="1"/>
  <c r="BC103" i="1"/>
  <c r="BM103" i="1" s="1"/>
  <c r="AX103" i="1"/>
  <c r="AI103" i="1"/>
  <c r="BH102" i="1"/>
  <c r="BC102" i="1"/>
  <c r="BM102" i="1" s="1"/>
  <c r="AX102" i="1"/>
  <c r="AI102" i="1"/>
  <c r="AI101" i="1"/>
  <c r="BH98" i="1"/>
  <c r="BC98" i="1"/>
  <c r="BM98" i="1" s="1"/>
  <c r="AX98" i="1"/>
  <c r="AI98" i="1"/>
  <c r="BH97" i="1"/>
  <c r="BM97" i="1" s="1"/>
  <c r="BC97" i="1"/>
  <c r="AX97" i="1"/>
  <c r="AI97" i="1"/>
  <c r="BH96" i="1"/>
  <c r="BC96" i="1"/>
  <c r="BM96" i="1" s="1"/>
  <c r="AX96" i="1"/>
  <c r="AI96" i="1"/>
  <c r="BH95" i="1"/>
  <c r="BC95" i="1"/>
  <c r="BM95" i="1" s="1"/>
  <c r="AX95" i="1"/>
  <c r="AI95" i="1"/>
  <c r="BH94" i="1"/>
  <c r="BC94" i="1"/>
  <c r="BM94" i="1" s="1"/>
  <c r="AX94" i="1"/>
  <c r="AI94" i="1"/>
  <c r="BH93" i="1"/>
  <c r="BC93" i="1"/>
  <c r="BM93" i="1" s="1"/>
  <c r="AX93" i="1"/>
  <c r="AI93" i="1"/>
  <c r="BH92" i="1"/>
  <c r="BC92" i="1"/>
  <c r="BM92" i="1" s="1"/>
  <c r="AX92" i="1"/>
  <c r="AI92" i="1"/>
  <c r="BH91" i="1"/>
  <c r="BC91" i="1"/>
  <c r="BM91" i="1" s="1"/>
  <c r="AX91" i="1"/>
  <c r="AI91" i="1"/>
  <c r="BH90" i="1"/>
  <c r="BC90" i="1"/>
  <c r="BM90" i="1" s="1"/>
  <c r="AX90" i="1"/>
  <c r="AI90" i="1"/>
  <c r="BH87" i="1"/>
  <c r="BC87" i="1"/>
  <c r="BM87" i="1" s="1"/>
  <c r="AX87" i="1"/>
  <c r="AI87" i="1"/>
  <c r="BH86" i="1"/>
  <c r="BC86" i="1"/>
  <c r="BM86" i="1" s="1"/>
  <c r="AX86" i="1"/>
  <c r="AI86" i="1"/>
  <c r="BH85" i="1"/>
  <c r="BC85" i="1"/>
  <c r="BM85" i="1" s="1"/>
  <c r="AX85" i="1"/>
  <c r="AS85" i="1"/>
  <c r="AI85" i="1"/>
  <c r="BH84" i="1"/>
  <c r="BC84" i="1"/>
  <c r="BM84" i="1" s="1"/>
  <c r="AX84" i="1"/>
  <c r="AI84" i="1"/>
  <c r="BC83" i="1"/>
  <c r="AS83" i="1"/>
  <c r="BH83" i="1" s="1"/>
  <c r="AN83" i="1"/>
  <c r="AX83" i="1" s="1"/>
  <c r="AI83" i="1"/>
  <c r="BH82" i="1"/>
  <c r="BC82" i="1"/>
  <c r="BM82" i="1" s="1"/>
  <c r="AX82" i="1"/>
  <c r="AI82" i="1"/>
  <c r="BC81" i="1"/>
  <c r="AS81" i="1"/>
  <c r="AX81" i="1" s="1"/>
  <c r="AN81" i="1"/>
  <c r="AI81" i="1"/>
  <c r="BH80" i="1"/>
  <c r="BC80" i="1"/>
  <c r="BM80" i="1" s="1"/>
  <c r="AX80" i="1"/>
  <c r="AI80" i="1"/>
  <c r="BH79" i="1"/>
  <c r="BC79" i="1"/>
  <c r="BM79" i="1" s="1"/>
  <c r="AX79" i="1"/>
  <c r="AI79" i="1"/>
  <c r="BH78" i="1"/>
  <c r="BC78" i="1"/>
  <c r="BM78" i="1" s="1"/>
  <c r="AX78" i="1"/>
  <c r="AI78" i="1"/>
  <c r="BH77" i="1"/>
  <c r="BC77" i="1"/>
  <c r="BM77" i="1" s="1"/>
  <c r="AX77" i="1"/>
  <c r="AI77" i="1"/>
  <c r="BH76" i="1"/>
  <c r="BC76" i="1"/>
  <c r="BM76" i="1" s="1"/>
  <c r="AX76" i="1"/>
  <c r="AI76" i="1"/>
  <c r="BH75" i="1"/>
  <c r="BC75" i="1"/>
  <c r="BM75" i="1" s="1"/>
  <c r="AX75" i="1"/>
  <c r="AI75" i="1"/>
  <c r="BH74" i="1"/>
  <c r="BC74" i="1"/>
  <c r="BM74" i="1" s="1"/>
  <c r="AX74" i="1"/>
  <c r="AI74" i="1"/>
  <c r="BH73" i="1"/>
  <c r="BC73" i="1"/>
  <c r="BM73" i="1" s="1"/>
  <c r="AX73" i="1"/>
  <c r="AI73" i="1"/>
  <c r="BH71" i="1"/>
  <c r="BC71" i="1"/>
  <c r="BM71" i="1" s="1"/>
  <c r="AX71" i="1"/>
  <c r="AI71" i="1"/>
  <c r="BH70" i="1"/>
  <c r="BC70" i="1"/>
  <c r="BM70" i="1" s="1"/>
  <c r="AX70" i="1"/>
  <c r="AI70" i="1"/>
  <c r="V61" i="1"/>
  <c r="Q61" i="1"/>
  <c r="BB60" i="1"/>
  <c r="AG60" i="1"/>
  <c r="AW60" i="1" s="1"/>
  <c r="BG60" i="1" s="1"/>
  <c r="AA60" i="1"/>
  <c r="BB59" i="1"/>
  <c r="AW59" i="1"/>
  <c r="BG59" i="1" s="1"/>
  <c r="AG59" i="1"/>
  <c r="AA59" i="1"/>
  <c r="AW58" i="1"/>
  <c r="AW61" i="1" s="1"/>
  <c r="AA58" i="1"/>
  <c r="AA61" i="1" s="1"/>
  <c r="AP49" i="1"/>
  <c r="AF49" i="1"/>
  <c r="AA49" i="1"/>
  <c r="AK49" i="1" s="1"/>
  <c r="BN48" i="1"/>
  <c r="BI48" i="1"/>
  <c r="AZ48" i="1"/>
  <c r="AK48" i="1"/>
  <c r="BN47" i="1"/>
  <c r="BI47" i="1"/>
  <c r="AZ47" i="1"/>
  <c r="AK47" i="1"/>
  <c r="AZ46" i="1"/>
  <c r="AU46" i="1"/>
  <c r="BI46" i="1" s="1"/>
  <c r="BN46" i="1" s="1"/>
  <c r="AK46" i="1"/>
  <c r="BI45" i="1"/>
  <c r="BD45" i="1"/>
  <c r="BN45" i="1" s="1"/>
  <c r="AZ45" i="1"/>
  <c r="AU45" i="1"/>
  <c r="AK45" i="1"/>
  <c r="BI44" i="1"/>
  <c r="BN44" i="1" s="1"/>
  <c r="BD44" i="1"/>
  <c r="AZ44" i="1"/>
  <c r="AU44" i="1"/>
  <c r="AU49" i="1" s="1"/>
  <c r="AK44" i="1"/>
  <c r="BI49" i="1" l="1"/>
  <c r="AL61" i="1"/>
  <c r="AS101" i="1" s="1"/>
  <c r="BH101" i="1" s="1"/>
  <c r="AL58" i="1"/>
  <c r="AZ49" i="1"/>
  <c r="BM83" i="1"/>
  <c r="AG61" i="1"/>
  <c r="BD49" i="1"/>
  <c r="BN49" i="1" s="1"/>
  <c r="AQ60" i="1"/>
  <c r="BH81" i="1"/>
  <c r="BM81" i="1" s="1"/>
  <c r="AN101" i="1" l="1"/>
  <c r="AQ61" i="1"/>
  <c r="AQ58" i="1"/>
  <c r="BB58" i="1"/>
  <c r="BB61" i="1" l="1"/>
  <c r="BG61" i="1" s="1"/>
  <c r="BG58" i="1"/>
  <c r="BC101" i="1"/>
  <c r="BM101" i="1" s="1"/>
  <c r="AX101" i="1"/>
</calcChain>
</file>

<file path=xl/sharedStrings.xml><?xml version="1.0" encoding="utf-8"?>
<sst xmlns="http://schemas.openxmlformats.org/spreadsheetml/2006/main" count="319" uniqueCount="167">
  <si>
    <t>ЗАТВЕРДЖЕНО
Наказ Міністерства фінансів України
26.08.2014  № 836
(у редакції наказу Міністерства фінансів України
від 29 грудня 2018 року № 1209)</t>
  </si>
  <si>
    <t>ЗВІТ</t>
  </si>
  <si>
    <t>про виконання паспорта бюджетної програми</t>
  </si>
  <si>
    <t>місцевого бюджету на 2021  рік</t>
  </si>
  <si>
    <t>1.</t>
  </si>
  <si>
    <t>0600000</t>
  </si>
  <si>
    <t>Департамент освіти та науки Хмельницької міської ради</t>
  </si>
  <si>
    <t>(код)</t>
  </si>
  <si>
    <t>(найменування головного розпорядника)</t>
  </si>
  <si>
    <t>2.</t>
  </si>
  <si>
    <t>0610000</t>
  </si>
  <si>
    <t>(найменування відповідального виконавця)</t>
  </si>
  <si>
    <t>3.</t>
  </si>
  <si>
    <t>0611021</t>
  </si>
  <si>
    <t>0921</t>
  </si>
  <si>
    <t>Надання загальної середньої освіти закладами загальної середньої освіти</t>
  </si>
  <si>
    <t>(КФКВК)</t>
  </si>
  <si>
    <t>(найменування бюджетної програми)</t>
  </si>
  <si>
    <t>4. Цілі державної політики, на досягнення яких спрямована реалізація бюджетної програми</t>
  </si>
  <si>
    <t>№ з/п</t>
  </si>
  <si>
    <t>Ціль державної політики</t>
  </si>
  <si>
    <t>zp</t>
  </si>
  <si>
    <t>name</t>
  </si>
  <si>
    <t>p5.2</t>
  </si>
  <si>
    <t>Створення умов для здобуття громадянської освіти, спрямованої на формування компетентностей, пов’язаних з реалізацією особою своїх прав і обов’язків як члена суспільства, усвідомленням цінностей громадянського (вільного демократичного) суспільства, верховенства права, прав і свобод людини і громадянина</t>
  </si>
  <si>
    <t>s5.2</t>
  </si>
  <si>
    <t>5. Мета бюджетної програми</t>
  </si>
  <si>
    <t>Забезпечення надання послуг  денними закладами загальної середньої освіти.</t>
  </si>
  <si>
    <t>6. Завдання бюджетної програми</t>
  </si>
  <si>
    <t>Завдання</t>
  </si>
  <si>
    <t>npp</t>
  </si>
  <si>
    <t>p5.3</t>
  </si>
  <si>
    <t>Забезпечити надання відповідних послуг денними закладами загальної середньої освіти.</t>
  </si>
  <si>
    <t>s5.3</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</si>
  <si>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</si>
  <si>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</si>
  <si>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</si>
  <si>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</si>
  <si>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</si>
  <si>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</si>
  <si>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</si>
  <si>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</si>
  <si>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</si>
  <si>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</si>
  <si>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</si>
  <si>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</si>
  <si>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</si>
  <si>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</si>
  <si>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</si>
  <si>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</si>
  <si>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</si>
  <si>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Забезпечення належного функціонування закладів загальної середньої освіти</t>
  </si>
  <si>
    <t>Організація харчування в закладах загальної середньої освіти</t>
  </si>
  <si>
    <t>Проведення капітальних ремонтів</t>
  </si>
  <si>
    <t>4.</t>
  </si>
  <si>
    <t>Придбання предметів та обладнання довгострокового користування</t>
  </si>
  <si>
    <t>6.</t>
  </si>
  <si>
    <t>Реконструкція та реставрація, будівництво</t>
  </si>
  <si>
    <t>УСЬОГО</t>
  </si>
  <si>
    <t>s5.5</t>
  </si>
  <si>
    <t xml:space="preserve">Розбіжність між касовими видатками та плановими показниками затвердженими у паспорті бюджетної програми обумовлені дотриманням режиму економії при проведенні поточних видатків на забезпечення діяльності, зменшенням обсягів споживання комунальних послуг та енергоносіїв. Розбіжність по спеціальному фонду виникла виходячи з фактичної потреби після проведеної процедури закупівель та відсутністю необхідності використання коштів. </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</si>
  <si>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</si>
  <si>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</si>
  <si>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</si>
  <si>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</si>
  <si>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Програма  розвитку освіти  Хмельницької міської територіальної громади  на 2017-2021 роки (із змінами і доповненнями)</t>
  </si>
  <si>
    <t>Комплексна програма «Піклування» в Хмельницькій міській територіальній громаді на 2017-2021 роки (із змінами і доповненнями)</t>
  </si>
  <si>
    <t xml:space="preserve">Програма бюджетування за участі громадськості (Бюджет участі) міста Хмельницького на 2020-2022 роки </t>
  </si>
  <si>
    <t>Усього</t>
  </si>
  <si>
    <t>s5.6</t>
  </si>
  <si>
    <t>9. Результативні показники бюджетної програми та аналіз їх виконання</t>
  </si>
  <si>
    <t>N з/п</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</si>
  <si>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</si>
  <si>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</si>
  <si>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</si>
  <si>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</si>
  <si>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</si>
  <si>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</si>
  <si>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</si>
  <si>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pvz1</t>
  </si>
  <si>
    <t>formula=RC[-15]-RC[-30]</t>
  </si>
  <si>
    <t>p5.7</t>
  </si>
  <si>
    <t>затрат</t>
  </si>
  <si>
    <t>s5.7</t>
  </si>
  <si>
    <t>Кількість закладів</t>
  </si>
  <si>
    <t>од.</t>
  </si>
  <si>
    <t>Мережа шкіл,звіт
ЗНЗ -1</t>
  </si>
  <si>
    <t>Кількість класів</t>
  </si>
  <si>
    <t>Кількість груп дошкільної освіти</t>
  </si>
  <si>
    <t>Мережа  закладів дошкільної освіти</t>
  </si>
  <si>
    <t>Середньорічна кількість
педагогічного персоналу</t>
  </si>
  <si>
    <t>Штатний розпис, тарифікація</t>
  </si>
  <si>
    <t>Всього – середньорічне число ставок (штатних одиниць)</t>
  </si>
  <si>
    <t>Обсяг видатків на реконструкцію, будівництво та капітальні ремонти спортивних  майданчиків, капітальний ремонт під спортивну залу</t>
  </si>
  <si>
    <t>грн</t>
  </si>
  <si>
    <t>Рішення  сесії Хмельницької міської ради від 23.12.2020 року №14. Рішення сесії Хмельницької міської ради від 21.04.2021 року №27. Рішення сесії Хмельницької міської ради від 14.07.2021 року №3. Протокол № 24 засідання постійної комісії з питань планування, бюджету, фінансів та децентралізації від 06.09.2021 року. Рішення сесії Хмельницької міської ради від 20.10.2021 року № 3. Рішення сесії Хмельницької міської ради від 15.12.2021 року № 1.</t>
  </si>
  <si>
    <t>Обсяг видатків на реконструкцію та капітальний ремонт пожежної сигналізаці, спортзалу, системи водопостачання та будівництво мережі каналізації, огорожі, теплоізоляції, даху, приміщення, сантехнічних мереж приміщень.</t>
  </si>
  <si>
    <t>Рішення  сесії Хмельницької міської ради від 23.12.2020 року №14, рішення сесії Хмельницької міської ради від 21.04.2021 року №27, рішення сесії Хмельницької міської ради від 21.04.2021 року №27, рішення сесії Хмельницької міської ради від 14.07.2021 року №3, рішення сесії Хмельницької міської ради від 20.10.2021 року № 3.  Рішення сесії Хмельницької міської ради від 15.12.2021 року № 1.</t>
  </si>
  <si>
    <t xml:space="preserve">Обсяг видатків на реконструкція існуючих газових мереж з заміною ВОГ теплогенераторної </t>
  </si>
  <si>
    <t>Рішення сесії Хмельницької міської ради від 14.07.2021 року № 3, рішення сесії Хмельницької міської ради від 20.10.2021 року № 3.  Рішення сесії Хмельницької міської ради від 15.12.2021 року № 1.  Рішення сесії Хмельницької міської ради від 15.12.2021 року № 1.</t>
  </si>
  <si>
    <t>Обсяг видатків на проведення поточного ремонту покрівлі, приміщень та прилеглої території, гумового покриття спортмайданчика, оброблення дерев’яних конструкцій горищного приміщення, системи електропостачання, ресурсної кімнати, системи каналізації, огороджувальних конструкцій та інженерних мереж, демонтаж будівлі, поточного ремонту укосів, підключення до мережі інтернет класів нового навчального корпусу, системи пожежогасіння, просочення вогнезахисним засобом, поточний ремонт спортивної, технічне обслуговування газових мереж</t>
  </si>
  <si>
    <t>Рішення сесії Хмельницької міської ради від 23.12.2020 року №14.Рішення сесії Хмельницької міської ради від 21.04.2021 року №27. Протокол № 18 засідання постійної комісії з питань планування, бюджету, фінансів та децентралізації від 23.06.2021 року. Рішення сесії Хмельницької міської ради від 14.07.2021 року № 3. Рішення сесії Хмельницької міської ради від 20.10.2021 року № 3. Протокол №29 від 04.11.2021 року засідання постійної комісії з питань планування, бюджету, фінансів та децентралізації. Рішення сесії Хмельницької міської ради від 15.12.2021 року № 1. Протокол № 34  від 21.12.2021 року засідання постійної комісії з питань планування, бюджету, фінансів та децентралізації.</t>
  </si>
  <si>
    <t>Введення в експлуатацію ліфта, підключення телефону та інтернет, обслуговування пожежної сигналізації, огородження земельної ділянки новоствореної Початкової школи № 1</t>
  </si>
  <si>
    <t xml:space="preserve"> Рішення сесії Хмельницької міської ради від 20.10.2021 року № 3.  Рішення сесії Хмельницької міської ради від 15.12.2021 року № 1.</t>
  </si>
  <si>
    <t>Обсяг видатків на поточні ремонти санвузлів шкіл</t>
  </si>
  <si>
    <t>Рішення  сесії Хмельницької міської ради від 23.12.2020 року № 14, рішення сесії Хмельницької міської ради від 21.04.2021 року №27, рішення сесії Хмельницької міської ради від 14.07.2021 року № 3, рішення сесії Хмельницької міської ради від 20.10.2021 року № 3.</t>
  </si>
  <si>
    <t>Обсяг видатків на придбання SMARTBOARD для 8 шкіл, макету автомату Калашникова та пневматичної сброї, підйомника для маломобільних груп населення, гімнастичних матів, паливно-мастильних, придбання вхідних дверей, протипожежних дверей, поповнення бібліотечного фонду, придбання лічильника тепла та циркуляційного насосу.</t>
  </si>
  <si>
    <t>Рішення  сесії Хмельницької міської ради від 23.12.2020 року №14, рішення сесії Хмельницької міської ради від 21.04.2021 року №27, рішення сесії Хмельницької міської ради від 14.07.2021 року № 3, рішення сесії Хмельницької міської ради від 20.10.2021 року № 3.</t>
  </si>
  <si>
    <t>Обсяг видатків для придбання обладнання для харчоблоків закладів загальної середньої освіти</t>
  </si>
  <si>
    <t>Рішення сесії Хмельницької міської ради від 23.12.2020 року №14, рішення сесії Хмельницької міської ради від 14.07.2021 року № 3. Рішення сесії від 15.12.2021 року №1.</t>
  </si>
  <si>
    <t xml:space="preserve">Придбання меблів, комп'ютерного, технологічного обладнання, спортивного комплексу </t>
  </si>
  <si>
    <t>Рішення сесії Хмельницької міської ради від 21.04.2021 року №27, рішення сесії Хмельницької міської ради від 20.10.2021 року № 3, протокол № 34 від 21.12.2021 року засідання постійної комісії з питань планування, бюджету, фінансів та децентралізації.</t>
  </si>
  <si>
    <t xml:space="preserve">Обсяг видатків для придбання обладнання для 35 профільних кабінетів </t>
  </si>
  <si>
    <t>Рішення  сесії Хмельницької міської ради від 23.12.2020 року № 14, рішення сесії Хмельницької міської ради від 14.07.2021 року № 3, рішення сесії Хмельницької міської ради від 20.10.2021 року № 3.</t>
  </si>
  <si>
    <t>Обсяг видатків на реалізація проекту бюджету участі "Інклюзивний спортивно-ігровий майданчик"</t>
  </si>
  <si>
    <t>Рішення сесії Хмельницької міської ради від 23.12.2020 року № 14</t>
  </si>
  <si>
    <t>Обсяг видатків для придбання підручників "Основи сім'ї" для учнів 10-х класів закладів загальної середньої освіти</t>
  </si>
  <si>
    <t>Рішення сесії Хмельницької міської ради від 14.07.2021 року № 3</t>
  </si>
  <si>
    <t xml:space="preserve">Обсяг видатків на реалізація проекту для виплати премій міського голови кращим учням - випускникам закладів загальної середньої освіти міста Хмельницького, які у поточному навчальному році отримали 200 балів за результатами зовнішнього незалежного оцінювання  з навчальної дисципліни </t>
  </si>
  <si>
    <t>Рішення  сесії Хмельницької міської ради від 14.07.2021 року № 3, протокол № 23 засідання постійної комісії з питань планування, бюджету, фінансів та децентралізації від 13.08.2021 року, рішення сесії Хмельницької міської ради від 20.10.2021 року № 3.</t>
  </si>
  <si>
    <t>Розбіжності між фактичними та затвердженими показниками виникла за результатами проведених тендерних процедур закупівель - утворилась економія по видатках на капітальні видатки, на проведення поточних ремонтів та реконструкцій у зв'язку з фактичними цінами нижчими від затверджених, придбання -  виходячи з фактичної потреби після проведеної процедури закупівель склалась економія за рахунок зниження постачальником вартості придбаної продукції.</t>
  </si>
  <si>
    <t>продукту</t>
  </si>
  <si>
    <t>Кількість учнів в загальноосвітніх
школах</t>
  </si>
  <si>
    <t>осіб</t>
  </si>
  <si>
    <t>Кількість закладів, в яких буде встановлено пожежну сигналізацію</t>
  </si>
  <si>
    <t>Кількість закладів, в яких будуть проведені поточні ремонти санвузлів</t>
  </si>
  <si>
    <t>Рішення  сесії Хмельницької міської ради від 23.12.2020 року №14, рішення сесії Хмельницької міської ради від 21.04.2021 року №27, рішення сесії Хмельницької міської ради від 20.20.2021 року № 3.</t>
  </si>
  <si>
    <t>Кількість закладів, в яких буде будівництво, реконструкція, капітальний та поточний ремонт спортивних майданчиків під мульфункціональні майданчики для занять ігровими видами спорту</t>
  </si>
  <si>
    <t>Кількість закладів, в яких будуть проведені реконструкції, капітальні та поточні ремонти огорожі, шатрового даху, харчоблоку, системи водопостачання, газових мереж, спортивного залу, санвузлів, приміщення , сантехнічних мереж та інше</t>
  </si>
  <si>
    <t>Рішення  сесії Хмельницької міської ради від 23.12.2020 року №14, рішення сесії Хмельницької міської ради від 21.04.2021 року №27, рішення  сесії Хмельницької міської ради від 14.07.2021 року № 3, рішення  сесії Хмельницької міської ради від 20.20.2021 року № 3.</t>
  </si>
  <si>
    <t>Кількість закладів, в яких буде придбано профільні кабінети</t>
  </si>
  <si>
    <t>Рішення  сесії Хмельницької міської ради від 23.12.2020 року № 14</t>
  </si>
  <si>
    <t xml:space="preserve">Кількість  учнів, яким буде виплачено премію міського голови  - випускникам закладів загальної середньої освіти </t>
  </si>
  <si>
    <t xml:space="preserve"> Рішення сесії Хмельницької міської ради від 14.07.2021 року № 3, протокол № 23 засідання постійної комісії з питань планування, бюджету, фінансів та децентралізації від 13.08.2021 року, рішення  сесії Хмельницької міської ради від 20.20.2021 року № 3.</t>
  </si>
  <si>
    <t>Кількість закладів, в які буде придбано смарт-борди</t>
  </si>
  <si>
    <t>Рішення  сесії Хмельницької міської ради від 23.12.2020 року №14.Рішення сесії Хмельницької міської ради від 21.04.2021 року №27.</t>
  </si>
  <si>
    <t>Кількість закладів, в яких буде придбано обладнання для харчоблоків</t>
  </si>
  <si>
    <t>Рішення  сесії Хмельницької міської ради від 23.12.2020 року № 14, рішення сесії Хмельницької міської ради від 14.07.2021 року № 3</t>
  </si>
  <si>
    <t>Розбіжності між фактичними та затвердженими результативними показниками не мають відхилення.</t>
  </si>
  <si>
    <t xml:space="preserve">3. </t>
  </si>
  <si>
    <t>ефективності</t>
  </si>
  <si>
    <t>Витрати на 1 здобувача освіти</t>
  </si>
  <si>
    <t>Кошторис</t>
  </si>
  <si>
    <t>Середня наповнюваність класів</t>
  </si>
  <si>
    <t>Розрахунок</t>
  </si>
  <si>
    <t>Середні витрати на придбання одного  смарт - борда</t>
  </si>
  <si>
    <t>Середні витрати на придбання одного профільного кабінету</t>
  </si>
  <si>
    <t>Відхилення пояснюється відповідно зміною показників затрат та продукту.</t>
  </si>
  <si>
    <t xml:space="preserve">4. </t>
  </si>
  <si>
    <t>якості</t>
  </si>
  <si>
    <t>Кількість учнів, які закінчили школу</t>
  </si>
  <si>
    <t>Звітність</t>
  </si>
  <si>
    <t>золота медаль</t>
  </si>
  <si>
    <t>%</t>
  </si>
  <si>
    <t>срібна медаль</t>
  </si>
  <si>
    <t>Динаміка росту власних надходжень в порівнянні з
минулим роком</t>
  </si>
  <si>
    <t>Відсоток захищених статей видатків в загальному
обсязі</t>
  </si>
  <si>
    <t>Аналіз стану виконання результативних показників за даною бюджетною програмою засвідчує, що показники мають мінімальні відхилення.</t>
  </si>
  <si>
    <t>Відхилення пояснюється відповідно зміною показників затрат</t>
  </si>
  <si>
    <t>10. Узагальнений висновок про виконання бюджетної програми.</t>
  </si>
  <si>
    <r>
      <t>Аналіз стану виконання результативних показників за даною бюджетною програмою засвідчує, що заплановані заходи цієї бюджетної програми виконані в повному обсязі, виходячи з фактичної потреби. Забезпечено надання відповідних послуг денними загальноосвітніми навчальними закладами. Затверджені паспортом бюджетної програми та фактично проведені у 2021 році видатки, надали можливість забезпечити цілі державної політики, на досягнення яких спрямована реалізація бюджетної програми. За напрямами використання бюджетних коштів: «Забезпечення належного функціонування закладів загальної середньої освіти»  забезпечено своєчасну виплату заробітної плати працівникам, сплату нарахувань на оплату праці, оплату за комунальні послуги та енергоносії , інші поточні видатки; «Організація харчування в закладах загальної середньої освіти» забезпечено своєчасну оплату продуктів харчування; «Проведення капітальних ремонтів», «Реконструкція та реставрація, будівництво» дозволило провести реконструкцію, будівництво та капітальні ремонти спортивних  майданчиків, приміщення, сантехнічних мереж та інше; «Придбання предметів та обладнання довгострокового користування» було оновлено матеріально технічну базу закладів. Програми залишаються актуальними для подальшої реалізації.  
*</t>
    </r>
    <r>
      <rPr>
        <sz val="10"/>
        <color theme="1"/>
        <rFont val="Times New Roman"/>
        <family val="1"/>
        <charset val="204"/>
      </rPr>
      <t xml:space="preserve"> Зазначаються всі напрями використання бюджетних коштів, затверджені у паспорті бюджетної програми.</t>
    </r>
  </si>
  <si>
    <t xml:space="preserve">В.о. директора Департаменту освіти та науки </t>
  </si>
  <si>
    <t>Ольга КШАНОВСЬКА</t>
  </si>
  <si>
    <t>(підпис)</t>
  </si>
  <si>
    <t>(ініціали та прізвище)</t>
  </si>
  <si>
    <t>Начальник фінансово-економічного відділу- головний бухгалтер</t>
  </si>
  <si>
    <t xml:space="preserve">Оксана Кумарьова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</si>
</sst>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
    <numFmt numFmtId="166" formatCode="#,##0.0"/>
  </numFmts>
  <fonts count="14" x14ac:knownFonts="1">
    <font>
      <sz val="10"/>
      <name val="Arial Cyr"/>
      <charset val="204"/>
    </font>
    <font>
      <sz val="10"/>
      <name val="Times New Roman"/>
      <family val="1"/>
      <charset val="204"/>
    </font>
    <font>
      <i/>
      <sz val="10"/>
      <name val="Times New Roman"/>
      <family val="1"/>
      <charset val="204"/>
    </font>
    <font>
      <b/>
      <sz val="12"/>
      <name val="Times New Roman"/>
      <family val="1"/>
      <charset val="204"/>
    </font>
    <font>
      <sz val="12"/>
      <name val="Times New Roman"/>
      <family val="1"/>
    </font>
    <font>
      <sz val="12"/>
      <name val="Times New Roman"/>
      <family val="1"/>
      <charset val="204"/>
    </font>
    <font>
      <sz val="11"/>
      <name val="Times New Roman"/>
      <family val="1"/>
      <charset val="204"/>
    </font>
    <font>
      <sz val="12"/>
      <name val="Arial Cyr"/>
      <charset val="204"/>
    </font>
    <font>
      <b/>
      <sz val="10"/>
      <name val="Times New Roman"/>
      <family val="1"/>
      <charset val="204"/>
    </font>
    <font>
      <sz val="10"/>
      <color rgb="FF000000"/>
      <name val="Times New Roman"/>
      <family val="1"/>
      <charset val="204"/>
    </font>
    <font>
      <sz val="12"/>
      <color theme="1"/>
      <name val="Times New Roman"/>
      <family val="1"/>
      <charset val="204"/>
    </font>
    <font>
      <sz val="10"/>
      <color theme="1"/>
      <name val="Times New Roman"/>
      <family val="1"/>
      <charset val="204"/>
    </font>
    <font>
      <sz val="12"/>
      <color rgb="FFFF0000"/>
      <name val="Times New Roman"/>
      <family val="1"/>
      <charset val="204"/>
    </font>
    <font>
      <sz val="10"/>
      <color rgb="FFFF0000"/>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cellStyleXfs>
  <cellXfs count="165">
    <xf numFmtId="0" fontId="0" fillId="0" borderId="0" xfId="0"/>
    <xf numFmtId="0" fontId="1" fillId="0" borderId="0" xfId="0" applyFont="1"/>
    <xf numFmtId="0" fontId="2" fillId="0" borderId="0" xfId="0" applyFont="1" applyAlignment="1">
      <alignment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5" fillId="0" borderId="0" xfId="0" applyFont="1" applyAlignment="1">
      <alignment horizontal="center" vertical="center" wrapText="1"/>
    </xf>
    <xf numFmtId="0" fontId="3" fillId="0" borderId="0"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3" fillId="0" borderId="0" xfId="0" applyFont="1"/>
    <xf numFmtId="0" fontId="8" fillId="0" borderId="0" xfId="0" applyFont="1"/>
    <xf numFmtId="0" fontId="5" fillId="0" borderId="0" xfId="0" applyFont="1" applyBorder="1" applyAlignment="1">
      <alignment vertical="center" wrapText="1"/>
    </xf>
    <xf numFmtId="0" fontId="5" fillId="0" borderId="0" xfId="0" applyFont="1" applyBorder="1" applyAlignment="1"/>
    <xf numFmtId="164" fontId="1" fillId="0" borderId="0" xfId="0" applyNumberFormat="1" applyFont="1" applyBorder="1" applyAlignment="1">
      <alignment vertical="center" wrapText="1"/>
    </xf>
    <xf numFmtId="0" fontId="3" fillId="0" borderId="0" xfId="0" applyFont="1" applyBorder="1" applyAlignment="1"/>
    <xf numFmtId="0" fontId="5" fillId="0" borderId="0" xfId="0" applyFont="1" applyBorder="1" applyAlignment="1">
      <alignment vertical="center"/>
    </xf>
    <xf numFmtId="0" fontId="1" fillId="0" borderId="0" xfId="0" applyFont="1" applyBorder="1"/>
    <xf numFmtId="0" fontId="1" fillId="0" borderId="0" xfId="0" applyFont="1" applyBorder="1" applyAlignment="1"/>
    <xf numFmtId="164" fontId="5" fillId="0" borderId="0" xfId="0" applyNumberFormat="1" applyFont="1" applyBorder="1" applyAlignment="1">
      <alignment vertical="center" wrapText="1"/>
    </xf>
    <xf numFmtId="164" fontId="10" fillId="0" borderId="0" xfId="0" applyNumberFormat="1" applyFont="1" applyBorder="1" applyAlignment="1">
      <alignment vertical="center" wrapText="1"/>
    </xf>
    <xf numFmtId="0" fontId="11" fillId="0" borderId="0" xfId="0" applyFont="1" applyBorder="1"/>
    <xf numFmtId="0" fontId="11" fillId="0" borderId="0" xfId="0" applyFont="1"/>
    <xf numFmtId="164" fontId="12" fillId="0" borderId="0" xfId="0" applyNumberFormat="1" applyFont="1" applyBorder="1" applyAlignment="1">
      <alignment vertical="center" wrapText="1"/>
    </xf>
    <xf numFmtId="0" fontId="13" fillId="0" borderId="0" xfId="0" applyFont="1" applyBorder="1"/>
    <xf numFmtId="0" fontId="13" fillId="0" borderId="0" xfId="0" applyFont="1"/>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center" vertical="center" wrapText="1"/>
    </xf>
    <xf numFmtId="0" fontId="1" fillId="0" borderId="0" xfId="0" applyFont="1" applyAlignment="1">
      <alignment horizontal="center"/>
    </xf>
    <xf numFmtId="0" fontId="3" fillId="0" borderId="0" xfId="0" applyFont="1" applyAlignment="1">
      <alignment horizontal="left" wrapText="1"/>
    </xf>
    <xf numFmtId="0" fontId="1" fillId="0" borderId="1" xfId="0" applyFont="1" applyBorder="1" applyAlignment="1">
      <alignment horizontal="center" wrapText="1"/>
    </xf>
    <xf numFmtId="0" fontId="5" fillId="0" borderId="1" xfId="0" applyFont="1" applyBorder="1" applyAlignment="1">
      <alignment horizontal="center" wrapText="1"/>
    </xf>
    <xf numFmtId="0" fontId="3" fillId="0" borderId="0" xfId="0" applyFont="1" applyAlignment="1">
      <alignment horizontal="left" vertical="top" wrapText="1"/>
    </xf>
    <xf numFmtId="0" fontId="1" fillId="0" borderId="1" xfId="0" applyFont="1" applyBorder="1" applyAlignment="1">
      <alignment horizontal="center" vertical="center" wrapText="1"/>
    </xf>
    <xf numFmtId="0" fontId="5" fillId="0" borderId="1" xfId="0" applyFont="1" applyBorder="1" applyAlignment="1">
      <alignment horizontal="center" vertical="top" wrapText="1"/>
    </xf>
    <xf numFmtId="166" fontId="5" fillId="0" borderId="4" xfId="0" applyNumberFormat="1" applyFont="1" applyBorder="1" applyAlignment="1">
      <alignment horizontal="center" vertical="center" wrapText="1"/>
    </xf>
    <xf numFmtId="166" fontId="5" fillId="0" borderId="5" xfId="0" applyNumberFormat="1" applyFont="1" applyBorder="1" applyAlignment="1">
      <alignment horizontal="center" vertical="center" wrapText="1"/>
    </xf>
    <xf numFmtId="166" fontId="5" fillId="0" borderId="6" xfId="0" applyNumberFormat="1" applyFont="1" applyBorder="1" applyAlignment="1">
      <alignment horizontal="center"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horizontal="left" vertical="center" wrapText="1"/>
    </xf>
    <xf numFmtId="0" fontId="10" fillId="0" borderId="0" xfId="0" applyFont="1" applyBorder="1" applyAlignment="1">
      <alignment horizontal="left"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3" fontId="5" fillId="0" borderId="4"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3" fontId="5" fillId="0" borderId="6"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5"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164" fontId="5" fillId="0" borderId="5" xfId="0" applyNumberFormat="1" applyFont="1" applyBorder="1" applyAlignment="1">
      <alignment horizontal="center" vertical="center" wrapText="1"/>
    </xf>
    <xf numFmtId="164" fontId="5" fillId="0" borderId="6" xfId="0" applyNumberFormat="1"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3" fontId="10" fillId="0" borderId="4" xfId="0" applyNumberFormat="1" applyFont="1" applyBorder="1" applyAlignment="1">
      <alignment horizontal="center" vertical="center" wrapText="1"/>
    </xf>
    <xf numFmtId="3" fontId="10" fillId="0" borderId="5" xfId="0" applyNumberFormat="1" applyFont="1" applyBorder="1" applyAlignment="1">
      <alignment horizontal="center" vertical="center" wrapText="1"/>
    </xf>
    <xf numFmtId="3" fontId="10" fillId="0" borderId="6" xfId="0" applyNumberFormat="1" applyFont="1" applyBorder="1" applyAlignment="1">
      <alignment horizontal="center" vertical="center" wrapText="1"/>
    </xf>
    <xf numFmtId="49" fontId="10" fillId="0" borderId="4"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0" fillId="0" borderId="6" xfId="0" applyNumberFormat="1" applyFont="1" applyBorder="1" applyAlignment="1">
      <alignment horizontal="left" vertical="center" wrapText="1"/>
    </xf>
    <xf numFmtId="49" fontId="10" fillId="0" borderId="4"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5" fillId="0" borderId="5" xfId="0" applyNumberFormat="1" applyFont="1" applyBorder="1" applyAlignment="1">
      <alignment horizontal="center" vertical="center" wrapText="1"/>
    </xf>
    <xf numFmtId="165" fontId="5" fillId="0" borderId="6" xfId="0" applyNumberFormat="1" applyFont="1" applyBorder="1" applyAlignment="1">
      <alignment horizontal="center"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10" fillId="0" borderId="4" xfId="0" applyNumberFormat="1" applyFont="1" applyBorder="1" applyAlignment="1">
      <alignment horizontal="center" vertical="center" wrapText="1"/>
    </xf>
    <xf numFmtId="0" fontId="10" fillId="0" borderId="5" xfId="0" applyNumberFormat="1" applyFont="1" applyBorder="1" applyAlignment="1">
      <alignment horizontal="center" vertical="center" wrapText="1"/>
    </xf>
    <xf numFmtId="0" fontId="10" fillId="0" borderId="6" xfId="0" applyNumberFormat="1" applyFont="1" applyBorder="1" applyAlignment="1">
      <alignment horizontal="center" vertical="center" wrapText="1"/>
    </xf>
    <xf numFmtId="165" fontId="10" fillId="0" borderId="4" xfId="0" applyNumberFormat="1" applyFont="1" applyBorder="1" applyAlignment="1">
      <alignment horizontal="center" vertical="center" wrapText="1"/>
    </xf>
    <xf numFmtId="165" fontId="10" fillId="0" borderId="5" xfId="0" applyNumberFormat="1" applyFont="1" applyBorder="1" applyAlignment="1">
      <alignment horizontal="center" vertical="center" wrapText="1"/>
    </xf>
    <xf numFmtId="165"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4" xfId="1" applyFont="1" applyFill="1" applyBorder="1" applyAlignment="1">
      <alignment horizontal="center" vertical="center" wrapText="1"/>
    </xf>
    <xf numFmtId="0" fontId="10" fillId="0" borderId="5" xfId="1" applyFont="1" applyFill="1" applyBorder="1" applyAlignment="1">
      <alignment horizontal="center" vertical="center" wrapText="1"/>
    </xf>
    <xf numFmtId="0" fontId="10" fillId="0" borderId="6" xfId="1" applyFont="1" applyFill="1" applyBorder="1" applyAlignment="1">
      <alignment horizontal="center" vertical="center" wrapText="1"/>
    </xf>
    <xf numFmtId="4" fontId="10" fillId="0" borderId="4" xfId="0" applyNumberFormat="1" applyFont="1" applyBorder="1" applyAlignment="1">
      <alignment horizontal="center" vertical="center" wrapText="1"/>
    </xf>
    <xf numFmtId="4" fontId="10" fillId="0" borderId="5" xfId="0" applyNumberFormat="1" applyFont="1" applyBorder="1" applyAlignment="1">
      <alignment horizontal="center" vertical="center" wrapText="1"/>
    </xf>
    <xf numFmtId="4" fontId="10" fillId="0" borderId="6" xfId="0" applyNumberFormat="1" applyFont="1" applyBorder="1" applyAlignment="1">
      <alignment horizontal="center" vertical="center" wrapText="1"/>
    </xf>
    <xf numFmtId="0" fontId="10" fillId="0" borderId="4" xfId="0" applyNumberFormat="1" applyFont="1" applyBorder="1" applyAlignment="1">
      <alignment horizontal="left" vertical="center" wrapText="1"/>
    </xf>
    <xf numFmtId="0" fontId="10" fillId="0" borderId="5" xfId="0" applyNumberFormat="1" applyFont="1" applyBorder="1" applyAlignment="1">
      <alignment horizontal="left" vertical="center" wrapText="1"/>
    </xf>
    <xf numFmtId="0" fontId="10" fillId="0" borderId="6" xfId="0" applyNumberFormat="1" applyFont="1" applyBorder="1" applyAlignment="1">
      <alignment horizontal="left" vertical="center" wrapText="1"/>
    </xf>
    <xf numFmtId="0" fontId="5" fillId="0" borderId="4"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6" xfId="1" applyFont="1" applyFill="1" applyBorder="1" applyAlignment="1">
      <alignment horizontal="left" vertical="center" wrapText="1"/>
    </xf>
    <xf numFmtId="0" fontId="1" fillId="0" borderId="3" xfId="0" applyFont="1" applyBorder="1" applyAlignment="1">
      <alignment horizontal="center"/>
    </xf>
    <xf numFmtId="164" fontId="1" fillId="0" borderId="3"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4" fontId="3" fillId="0" borderId="3" xfId="0" applyNumberFormat="1"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3" fillId="0" borderId="3" xfId="0" applyFont="1" applyBorder="1" applyAlignment="1">
      <alignment horizontal="left" vertical="center" wrapText="1"/>
    </xf>
    <xf numFmtId="0" fontId="8" fillId="0" borderId="3" xfId="0" applyNumberFormat="1" applyFont="1" applyBorder="1" applyAlignment="1">
      <alignment horizontal="center" vertical="center" wrapText="1"/>
    </xf>
    <xf numFmtId="164" fontId="8"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0" fillId="0" borderId="3" xfId="0" applyBorder="1" applyAlignment="1">
      <alignment horizontal="center"/>
    </xf>
    <xf numFmtId="0" fontId="6" fillId="0" borderId="0" xfId="0" applyFont="1" applyAlignment="1">
      <alignment horizontal="right" vertical="center" wrapText="1"/>
    </xf>
    <xf numFmtId="4" fontId="5" fillId="0" borderId="4"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1" fillId="0" borderId="3" xfId="0" applyNumberFormat="1"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5" fillId="0" borderId="4" xfId="0" applyNumberFormat="1"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3" fillId="0" borderId="1" xfId="0" applyFont="1" applyBorder="1" applyAlignment="1">
      <alignment horizontal="lef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NumberFormat="1" applyFont="1" applyBorder="1" applyAlignment="1">
      <alignment horizontal="left" vertical="center" wrapText="1"/>
    </xf>
    <xf numFmtId="0" fontId="5" fillId="0" borderId="6" xfId="0" applyNumberFormat="1" applyFont="1" applyBorder="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left" vertical="center" wrapText="1"/>
    </xf>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left" wrapText="1"/>
    </xf>
    <xf numFmtId="0" fontId="2" fillId="0" borderId="0" xfId="0" applyFont="1" applyAlignment="1">
      <alignment horizontal="left" vertical="center" wrapText="1"/>
    </xf>
  </cellXfs>
  <cellStyles count="2">
    <cellStyle name="Обычный" xfId="0" builtinId="0"/>
    <cellStyle name="Обычный 2" xfId="1"/>
  </cellStyles>
  <dxfs count="5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B124"/>
  <sheetViews>
    <sheetView tabSelected="1" view="pageBreakPreview" topLeftCell="A106" zoomScale="60" zoomScaleNormal="100" workbookViewId="0">
      <selection activeCell="BR79" sqref="BR79"/>
    </sheetView>
  </sheetViews>
  <sheetFormatPr defaultColWidth="9.140625" defaultRowHeight="12.75" x14ac:dyDescent="0.2"/>
  <cols>
    <col min="1" max="1" width="3.28515625" style="1" customWidth="1"/>
    <col min="2" max="2" width="3.42578125" style="1" customWidth="1"/>
    <col min="3" max="3" width="2.85546875" style="1" customWidth="1"/>
    <col min="4" max="4" width="4.28515625" style="1" customWidth="1"/>
    <col min="5" max="5" width="4.140625" style="1" customWidth="1"/>
    <col min="6" max="6" width="3.7109375" style="1" customWidth="1"/>
    <col min="7" max="7" width="7.42578125" style="1" customWidth="1"/>
    <col min="8" max="8" width="3.5703125" style="1" customWidth="1"/>
    <col min="9" max="9" width="11" style="1" customWidth="1"/>
    <col min="10" max="10" width="1.85546875" style="1" customWidth="1"/>
    <col min="11" max="12" width="1.140625" style="1" customWidth="1"/>
    <col min="13" max="13" width="1" style="1" customWidth="1"/>
    <col min="14" max="16" width="2.85546875" style="1" customWidth="1"/>
    <col min="17" max="17" width="0.7109375" style="1" customWidth="1"/>
    <col min="18" max="18" width="3.5703125" style="1" customWidth="1"/>
    <col min="19" max="19" width="3.85546875" style="1" customWidth="1"/>
    <col min="20" max="20" width="5.7109375" style="1" customWidth="1"/>
    <col min="21" max="21" width="2.85546875" style="1" customWidth="1"/>
    <col min="22" max="22" width="4.140625" style="1" customWidth="1"/>
    <col min="23" max="23" width="2.140625" style="1" customWidth="1"/>
    <col min="24" max="24" width="10.5703125" style="1" customWidth="1"/>
    <col min="25" max="25" width="4.42578125" style="1" customWidth="1"/>
    <col min="26" max="26" width="2.85546875" style="1" customWidth="1"/>
    <col min="27" max="27" width="2.140625" style="1" customWidth="1"/>
    <col min="28" max="28" width="2.85546875" style="1" customWidth="1"/>
    <col min="29" max="29" width="7.28515625" style="1" customWidth="1"/>
    <col min="30" max="33" width="2.85546875" style="1" customWidth="1"/>
    <col min="34" max="34" width="6.7109375" style="1" customWidth="1"/>
    <col min="35" max="35" width="2.85546875" style="1" customWidth="1"/>
    <col min="36" max="36" width="4.7109375" style="1" customWidth="1"/>
    <col min="37" max="37" width="2.85546875" style="1" customWidth="1"/>
    <col min="38" max="38" width="6.7109375" style="1" customWidth="1"/>
    <col min="39" max="39" width="4.140625" style="1" customWidth="1"/>
    <col min="40" max="41" width="2.85546875" style="1" customWidth="1"/>
    <col min="42" max="42" width="4.5703125" style="1" customWidth="1"/>
    <col min="43" max="43" width="2.5703125" style="1" customWidth="1"/>
    <col min="44" max="44" width="3.5703125" style="1" customWidth="1"/>
    <col min="45" max="45" width="5.42578125" style="1" customWidth="1"/>
    <col min="46" max="46" width="2.85546875" style="1" customWidth="1"/>
    <col min="47" max="47" width="4" style="1" customWidth="1"/>
    <col min="48" max="49" width="2.85546875" style="1" customWidth="1"/>
    <col min="50" max="50" width="3.85546875" style="1" customWidth="1"/>
    <col min="51" max="51" width="2.85546875" style="1" customWidth="1"/>
    <col min="52" max="52" width="4.28515625" style="1" customWidth="1"/>
    <col min="53" max="53" width="5.140625" style="1" customWidth="1"/>
    <col min="54" max="54" width="4.85546875" style="1" customWidth="1"/>
    <col min="55" max="56" width="2.85546875" style="1" customWidth="1"/>
    <col min="57" max="57" width="4" style="1" customWidth="1"/>
    <col min="58" max="58" width="2.85546875" style="1" customWidth="1"/>
    <col min="59" max="59" width="4.28515625" style="1" customWidth="1"/>
    <col min="60" max="62" width="2.85546875" style="1" customWidth="1"/>
    <col min="63" max="63" width="5" style="1" customWidth="1"/>
    <col min="64" max="65" width="2.85546875" style="1" customWidth="1"/>
    <col min="66" max="66" width="4.140625" style="1" customWidth="1"/>
    <col min="67" max="67" width="4.28515625" style="1" customWidth="1"/>
    <col min="68" max="68" width="4" style="1" customWidth="1"/>
    <col min="69" max="69" width="5.28515625" style="1" customWidth="1"/>
    <col min="70" max="70" width="57.140625" style="1" customWidth="1"/>
    <col min="71"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163" t="s">
        <v>0</v>
      </c>
      <c r="AP2" s="163"/>
      <c r="AQ2" s="163"/>
      <c r="AR2" s="163"/>
      <c r="AS2" s="163"/>
      <c r="AT2" s="163"/>
      <c r="AU2" s="163"/>
      <c r="AV2" s="163"/>
      <c r="AW2" s="163"/>
      <c r="AX2" s="163"/>
      <c r="AY2" s="163"/>
      <c r="AZ2" s="163"/>
      <c r="BA2" s="163"/>
      <c r="BB2" s="163"/>
      <c r="BC2" s="163"/>
      <c r="BD2" s="163"/>
      <c r="BE2" s="163"/>
      <c r="BF2" s="163"/>
      <c r="BG2" s="163"/>
      <c r="BH2" s="163"/>
      <c r="BI2" s="163"/>
      <c r="BJ2" s="163"/>
      <c r="BK2" s="163"/>
      <c r="BL2" s="163"/>
    </row>
    <row r="3" spans="1:64" ht="9" customHeight="1" x14ac:dyDescent="0.2">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row>
    <row r="4" spans="1:64" ht="15.75" customHeight="1" x14ac:dyDescent="0.2">
      <c r="AO4" s="163"/>
      <c r="AP4" s="163"/>
      <c r="AQ4" s="163"/>
      <c r="AR4" s="163"/>
      <c r="AS4" s="163"/>
      <c r="AT4" s="163"/>
      <c r="AU4" s="163"/>
      <c r="AV4" s="163"/>
      <c r="AW4" s="163"/>
      <c r="AX4" s="163"/>
      <c r="AY4" s="163"/>
      <c r="AZ4" s="163"/>
      <c r="BA4" s="163"/>
      <c r="BB4" s="163"/>
      <c r="BC4" s="163"/>
      <c r="BD4" s="163"/>
      <c r="BE4" s="163"/>
      <c r="BF4" s="163"/>
      <c r="BG4" s="163"/>
      <c r="BH4" s="163"/>
      <c r="BI4" s="163"/>
      <c r="BJ4" s="163"/>
      <c r="BK4" s="163"/>
      <c r="BL4" s="163"/>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63"/>
      <c r="AP5" s="163"/>
      <c r="AQ5" s="163"/>
      <c r="AR5" s="163"/>
      <c r="AS5" s="163"/>
      <c r="AT5" s="163"/>
      <c r="AU5" s="163"/>
      <c r="AV5" s="163"/>
      <c r="AW5" s="163"/>
      <c r="AX5" s="163"/>
      <c r="AY5" s="163"/>
      <c r="AZ5" s="163"/>
      <c r="BA5" s="163"/>
      <c r="BB5" s="163"/>
      <c r="BC5" s="163"/>
      <c r="BD5" s="163"/>
      <c r="BE5" s="163"/>
      <c r="BF5" s="163"/>
      <c r="BG5" s="163"/>
      <c r="BH5" s="163"/>
      <c r="BI5" s="163"/>
      <c r="BJ5" s="163"/>
      <c r="BK5" s="163"/>
      <c r="BL5" s="163"/>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row>
    <row r="7" spans="1:64" ht="9.75" hidden="1" customHeight="1" x14ac:dyDescent="0.2">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64"/>
      <c r="BH7" s="164"/>
      <c r="BI7" s="164"/>
      <c r="BJ7" s="164"/>
      <c r="BK7" s="164"/>
      <c r="BL7" s="164"/>
    </row>
    <row r="8" spans="1:64" ht="9.75" hidden="1" customHeight="1" x14ac:dyDescent="0.2">
      <c r="A8" s="164"/>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64"/>
      <c r="BH8" s="164"/>
      <c r="BI8" s="164"/>
      <c r="BJ8" s="164"/>
      <c r="BK8" s="164"/>
      <c r="BL8" s="164"/>
    </row>
    <row r="9" spans="1:64" ht="8.25" hidden="1" customHeight="1" x14ac:dyDescent="0.2">
      <c r="A9" s="164"/>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64"/>
      <c r="BH9" s="164"/>
      <c r="BI9" s="164"/>
      <c r="BJ9" s="164"/>
      <c r="BK9" s="164"/>
      <c r="BL9" s="164"/>
    </row>
    <row r="10" spans="1:64" ht="15.75" x14ac:dyDescent="0.2">
      <c r="A10" s="162" t="s">
        <v>1</v>
      </c>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row>
    <row r="11" spans="1:64" ht="15.75" customHeight="1" x14ac:dyDescent="0.2">
      <c r="A11" s="162" t="s">
        <v>2</v>
      </c>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162"/>
      <c r="AQ11" s="162"/>
      <c r="AR11" s="162"/>
      <c r="AS11" s="162"/>
      <c r="AT11" s="162"/>
      <c r="AU11" s="162"/>
      <c r="AV11" s="162"/>
      <c r="AW11" s="162"/>
      <c r="AX11" s="162"/>
      <c r="AY11" s="162"/>
      <c r="AZ11" s="162"/>
      <c r="BA11" s="162"/>
      <c r="BB11" s="162"/>
      <c r="BC11" s="162"/>
      <c r="BD11" s="162"/>
      <c r="BE11" s="162"/>
      <c r="BF11" s="162"/>
      <c r="BG11" s="162"/>
      <c r="BH11" s="162"/>
      <c r="BI11" s="162"/>
      <c r="BJ11" s="162"/>
      <c r="BK11" s="162"/>
      <c r="BL11" s="162"/>
    </row>
    <row r="12" spans="1:64" ht="15.75" customHeight="1" x14ac:dyDescent="0.2">
      <c r="A12" s="162" t="s">
        <v>3</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c r="AR12" s="162"/>
      <c r="AS12" s="162"/>
      <c r="AT12" s="162"/>
      <c r="AU12" s="162"/>
      <c r="AV12" s="162"/>
      <c r="AW12" s="162"/>
      <c r="AX12" s="162"/>
      <c r="AY12" s="162"/>
      <c r="AZ12" s="162"/>
      <c r="BA12" s="162"/>
      <c r="BB12" s="162"/>
      <c r="BC12" s="162"/>
      <c r="BD12" s="162"/>
      <c r="BE12" s="162"/>
      <c r="BF12" s="162"/>
      <c r="BG12" s="162"/>
      <c r="BH12" s="162"/>
      <c r="BI12" s="162"/>
      <c r="BJ12" s="162"/>
      <c r="BK12" s="162"/>
      <c r="BL12" s="162"/>
    </row>
    <row r="13" spans="1:64" ht="6" customHeight="1" x14ac:dyDescent="0.2">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row>
    <row r="14" spans="1:64" ht="27.95" customHeight="1" x14ac:dyDescent="0.2">
      <c r="A14" s="158" t="s">
        <v>4</v>
      </c>
      <c r="B14" s="158"/>
      <c r="C14" s="4"/>
      <c r="D14" s="159" t="s">
        <v>5</v>
      </c>
      <c r="E14" s="160"/>
      <c r="F14" s="160"/>
      <c r="G14" s="160"/>
      <c r="H14" s="160"/>
      <c r="I14" s="160"/>
      <c r="J14" s="160"/>
      <c r="K14" s="4"/>
      <c r="L14" s="150" t="s">
        <v>6</v>
      </c>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c r="AT14" s="150"/>
      <c r="AU14" s="150"/>
      <c r="AV14" s="150"/>
      <c r="AW14" s="150"/>
      <c r="AX14" s="150"/>
      <c r="AY14" s="150"/>
      <c r="AZ14" s="150"/>
      <c r="BA14" s="150"/>
      <c r="BB14" s="150"/>
      <c r="BC14" s="150"/>
      <c r="BD14" s="150"/>
      <c r="BE14" s="150"/>
      <c r="BF14" s="150"/>
      <c r="BG14" s="150"/>
      <c r="BH14" s="150"/>
      <c r="BI14" s="150"/>
      <c r="BJ14" s="150"/>
      <c r="BK14" s="150"/>
      <c r="BL14" s="150"/>
    </row>
    <row r="15" spans="1:64" ht="15.95" customHeight="1" x14ac:dyDescent="0.2">
      <c r="A15" s="5"/>
      <c r="B15" s="5"/>
      <c r="C15" s="5"/>
      <c r="D15" s="161" t="s">
        <v>7</v>
      </c>
      <c r="E15" s="161"/>
      <c r="F15" s="161"/>
      <c r="G15" s="161"/>
      <c r="H15" s="161"/>
      <c r="I15" s="161"/>
      <c r="J15" s="161"/>
      <c r="K15" s="5"/>
      <c r="L15" s="157" t="s">
        <v>8</v>
      </c>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row>
    <row r="16" spans="1:64" ht="6" customHeight="1" x14ac:dyDescent="0.2">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row>
    <row r="17" spans="1:79" ht="27.95" customHeight="1" x14ac:dyDescent="0.2">
      <c r="A17" s="158" t="s">
        <v>9</v>
      </c>
      <c r="B17" s="158"/>
      <c r="C17" s="4"/>
      <c r="D17" s="159" t="s">
        <v>10</v>
      </c>
      <c r="E17" s="160"/>
      <c r="F17" s="160"/>
      <c r="G17" s="160"/>
      <c r="H17" s="160"/>
      <c r="I17" s="160"/>
      <c r="J17" s="160"/>
      <c r="K17" s="4"/>
      <c r="L17" s="150" t="s">
        <v>6</v>
      </c>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0"/>
      <c r="AL17" s="150"/>
      <c r="AM17" s="150"/>
      <c r="AN17" s="150"/>
      <c r="AO17" s="150"/>
      <c r="AP17" s="150"/>
      <c r="AQ17" s="150"/>
      <c r="AR17" s="150"/>
      <c r="AS17" s="150"/>
      <c r="AT17" s="150"/>
      <c r="AU17" s="150"/>
      <c r="AV17" s="150"/>
      <c r="AW17" s="150"/>
      <c r="AX17" s="150"/>
      <c r="AY17" s="150"/>
      <c r="AZ17" s="150"/>
      <c r="BA17" s="150"/>
      <c r="BB17" s="150"/>
      <c r="BC17" s="150"/>
      <c r="BD17" s="150"/>
      <c r="BE17" s="150"/>
      <c r="BF17" s="150"/>
      <c r="BG17" s="150"/>
      <c r="BH17" s="150"/>
      <c r="BI17" s="150"/>
      <c r="BJ17" s="150"/>
      <c r="BK17" s="150"/>
      <c r="BL17" s="150"/>
    </row>
    <row r="18" spans="1:79" ht="15.95" customHeight="1" x14ac:dyDescent="0.2">
      <c r="A18" s="5"/>
      <c r="B18" s="5"/>
      <c r="C18" s="5"/>
      <c r="D18" s="161" t="s">
        <v>7</v>
      </c>
      <c r="E18" s="161"/>
      <c r="F18" s="161"/>
      <c r="G18" s="161"/>
      <c r="H18" s="161"/>
      <c r="I18" s="161"/>
      <c r="J18" s="161"/>
      <c r="K18" s="5"/>
      <c r="L18" s="157" t="s">
        <v>11</v>
      </c>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row>
    <row r="19" spans="1:79" ht="6.75" customHeight="1" x14ac:dyDescent="0.2">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row>
    <row r="20" spans="1:79" ht="46.5" customHeight="1" x14ac:dyDescent="0.2">
      <c r="A20" s="158" t="s">
        <v>12</v>
      </c>
      <c r="B20" s="158"/>
      <c r="C20" s="4"/>
      <c r="D20" s="159" t="s">
        <v>13</v>
      </c>
      <c r="E20" s="160"/>
      <c r="F20" s="160"/>
      <c r="G20" s="160"/>
      <c r="H20" s="160"/>
      <c r="I20" s="160"/>
      <c r="J20" s="160"/>
      <c r="K20" s="4"/>
      <c r="L20" s="159" t="s">
        <v>14</v>
      </c>
      <c r="M20" s="160"/>
      <c r="N20" s="160"/>
      <c r="O20" s="160"/>
      <c r="P20" s="160"/>
      <c r="Q20" s="160"/>
      <c r="R20" s="160"/>
      <c r="S20" s="160"/>
      <c r="T20" s="160"/>
      <c r="U20" s="160"/>
      <c r="V20" s="160"/>
      <c r="W20" s="160"/>
      <c r="X20" s="160"/>
      <c r="Y20" s="160"/>
      <c r="Z20" s="160"/>
      <c r="AA20" s="160"/>
      <c r="AB20" s="160"/>
      <c r="AC20" s="150" t="s">
        <v>15</v>
      </c>
      <c r="AD20" s="150"/>
      <c r="AE20" s="150"/>
      <c r="AF20" s="150"/>
      <c r="AG20" s="150"/>
      <c r="AH20" s="150"/>
      <c r="AI20" s="150"/>
      <c r="AJ20" s="150"/>
      <c r="AK20" s="150"/>
      <c r="AL20" s="150"/>
      <c r="AM20" s="150"/>
      <c r="AN20" s="150"/>
      <c r="AO20" s="150"/>
      <c r="AP20" s="150"/>
      <c r="AQ20" s="150"/>
      <c r="AR20" s="150"/>
      <c r="AS20" s="150"/>
      <c r="AT20" s="150"/>
      <c r="AU20" s="150"/>
      <c r="AV20" s="150"/>
      <c r="AW20" s="150"/>
      <c r="AX20" s="150"/>
      <c r="AY20" s="150"/>
      <c r="AZ20" s="150"/>
      <c r="BA20" s="150"/>
      <c r="BB20" s="150"/>
      <c r="BC20" s="150"/>
      <c r="BD20" s="150"/>
      <c r="BE20" s="150"/>
      <c r="BF20" s="150"/>
      <c r="BG20" s="150"/>
      <c r="BH20" s="150"/>
      <c r="BI20" s="150"/>
      <c r="BJ20" s="150"/>
      <c r="BK20" s="150"/>
      <c r="BL20" s="150"/>
    </row>
    <row r="21" spans="1:79" ht="20.100000000000001" customHeight="1" x14ac:dyDescent="0.2">
      <c r="A21" s="5"/>
      <c r="B21" s="5"/>
      <c r="C21" s="5"/>
      <c r="D21" s="121" t="s">
        <v>7</v>
      </c>
      <c r="E21" s="121"/>
      <c r="F21" s="121"/>
      <c r="G21" s="121"/>
      <c r="H21" s="121"/>
      <c r="I21" s="121"/>
      <c r="J21" s="121"/>
      <c r="K21" s="5"/>
      <c r="L21" s="157" t="s">
        <v>16</v>
      </c>
      <c r="M21" s="157"/>
      <c r="N21" s="157"/>
      <c r="O21" s="157"/>
      <c r="P21" s="157"/>
      <c r="Q21" s="157"/>
      <c r="R21" s="157"/>
      <c r="S21" s="157"/>
      <c r="T21" s="157"/>
      <c r="U21" s="157"/>
      <c r="V21" s="157"/>
      <c r="W21" s="157"/>
      <c r="X21" s="157"/>
      <c r="Y21" s="157"/>
      <c r="Z21" s="157"/>
      <c r="AA21" s="157"/>
      <c r="AB21" s="157"/>
      <c r="AC21" s="157" t="s">
        <v>17</v>
      </c>
      <c r="AD21" s="157"/>
      <c r="AE21" s="157"/>
      <c r="AF21" s="157"/>
      <c r="AG21" s="157"/>
      <c r="AH21" s="157"/>
      <c r="AI21" s="157"/>
      <c r="AJ21" s="157"/>
      <c r="AK21" s="157"/>
      <c r="AL21" s="157"/>
      <c r="AM21" s="157"/>
      <c r="AN21" s="157"/>
      <c r="AO21" s="157"/>
      <c r="AP21" s="157"/>
      <c r="AQ21" s="157"/>
      <c r="AR21" s="157"/>
      <c r="AS21" s="157"/>
      <c r="AT21" s="157"/>
      <c r="AU21" s="157"/>
      <c r="AV21" s="157"/>
      <c r="AW21" s="157"/>
      <c r="AX21" s="157"/>
      <c r="AY21" s="157"/>
      <c r="AZ21" s="157"/>
      <c r="BA21" s="157"/>
      <c r="BB21" s="157"/>
      <c r="BC21" s="157"/>
      <c r="BD21" s="157"/>
      <c r="BE21" s="157"/>
      <c r="BF21" s="157"/>
      <c r="BG21" s="157"/>
      <c r="BH21" s="157"/>
      <c r="BI21" s="157"/>
      <c r="BJ21" s="157"/>
      <c r="BK21" s="157"/>
      <c r="BL21" s="157"/>
    </row>
    <row r="23" spans="1:79" ht="15.75" customHeight="1" x14ac:dyDescent="0.2">
      <c r="A23" s="41" t="s">
        <v>18</v>
      </c>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row>
    <row r="24" spans="1:79" ht="27.75" customHeight="1" x14ac:dyDescent="0.2">
      <c r="A24" s="151" t="s">
        <v>19</v>
      </c>
      <c r="B24" s="151"/>
      <c r="C24" s="151"/>
      <c r="D24" s="151"/>
      <c r="E24" s="151"/>
      <c r="F24" s="151"/>
      <c r="G24" s="152" t="s">
        <v>20</v>
      </c>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3"/>
      <c r="AS24" s="153"/>
      <c r="AT24" s="153"/>
      <c r="AU24" s="153"/>
      <c r="AV24" s="153"/>
      <c r="AW24" s="153"/>
      <c r="AX24" s="153"/>
      <c r="AY24" s="153"/>
      <c r="AZ24" s="153"/>
      <c r="BA24" s="153"/>
      <c r="BB24" s="153"/>
      <c r="BC24" s="153"/>
      <c r="BD24" s="153"/>
      <c r="BE24" s="153"/>
      <c r="BF24" s="153"/>
      <c r="BG24" s="153"/>
      <c r="BH24" s="153"/>
      <c r="BI24" s="153"/>
      <c r="BJ24" s="153"/>
      <c r="BK24" s="153"/>
      <c r="BL24" s="154"/>
    </row>
    <row r="25" spans="1:79" ht="15.75" x14ac:dyDescent="0.2">
      <c r="A25" s="114">
        <v>1</v>
      </c>
      <c r="B25" s="114"/>
      <c r="C25" s="114"/>
      <c r="D25" s="114"/>
      <c r="E25" s="114"/>
      <c r="F25" s="114"/>
      <c r="G25" s="152">
        <v>2</v>
      </c>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3"/>
      <c r="AR25" s="153"/>
      <c r="AS25" s="153"/>
      <c r="AT25" s="153"/>
      <c r="AU25" s="153"/>
      <c r="AV25" s="153"/>
      <c r="AW25" s="153"/>
      <c r="AX25" s="153"/>
      <c r="AY25" s="153"/>
      <c r="AZ25" s="153"/>
      <c r="BA25" s="153"/>
      <c r="BB25" s="153"/>
      <c r="BC25" s="153"/>
      <c r="BD25" s="153"/>
      <c r="BE25" s="153"/>
      <c r="BF25" s="153"/>
      <c r="BG25" s="153"/>
      <c r="BH25" s="153"/>
      <c r="BI25" s="153"/>
      <c r="BJ25" s="153"/>
      <c r="BK25" s="153"/>
      <c r="BL25" s="154"/>
    </row>
    <row r="26" spans="1:79" ht="10.5" hidden="1" customHeight="1" x14ac:dyDescent="0.2">
      <c r="A26" s="109" t="s">
        <v>21</v>
      </c>
      <c r="B26" s="109"/>
      <c r="C26" s="109"/>
      <c r="D26" s="109"/>
      <c r="E26" s="109"/>
      <c r="F26" s="109"/>
      <c r="G26" s="110" t="s">
        <v>22</v>
      </c>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2"/>
      <c r="CA26" s="1" t="s">
        <v>23</v>
      </c>
    </row>
    <row r="27" spans="1:79" ht="43.5" customHeight="1" x14ac:dyDescent="0.2">
      <c r="A27" s="114" t="s">
        <v>4</v>
      </c>
      <c r="B27" s="114"/>
      <c r="C27" s="114"/>
      <c r="D27" s="114"/>
      <c r="E27" s="114"/>
      <c r="F27" s="114"/>
      <c r="G27" s="147" t="s">
        <v>24</v>
      </c>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5"/>
      <c r="BE27" s="155"/>
      <c r="BF27" s="155"/>
      <c r="BG27" s="155"/>
      <c r="BH27" s="155"/>
      <c r="BI27" s="155"/>
      <c r="BJ27" s="155"/>
      <c r="BK27" s="155"/>
      <c r="BL27" s="156"/>
      <c r="CA27" s="1" t="s">
        <v>25</v>
      </c>
    </row>
    <row r="28" spans="1:79" ht="12.75" customHeight="1" x14ac:dyDescent="0.2">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row>
    <row r="29" spans="1:79" ht="15.95" customHeight="1" x14ac:dyDescent="0.2">
      <c r="A29" s="41" t="s">
        <v>26</v>
      </c>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row>
    <row r="30" spans="1:79" ht="15.95" customHeight="1" x14ac:dyDescent="0.2">
      <c r="A30" s="150" t="s">
        <v>27</v>
      </c>
      <c r="B30" s="150"/>
      <c r="C30" s="150"/>
      <c r="D30" s="150"/>
      <c r="E30" s="150"/>
      <c r="F30" s="150"/>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row>
    <row r="31" spans="1:79" ht="12.75" customHeight="1" x14ac:dyDescent="0.2">
      <c r="A31" s="7"/>
      <c r="B31" s="7"/>
      <c r="C31" s="7"/>
      <c r="D31" s="7"/>
      <c r="E31" s="7"/>
      <c r="F31" s="7"/>
      <c r="G31" s="7"/>
      <c r="H31" s="7"/>
      <c r="I31" s="7"/>
      <c r="J31" s="7"/>
      <c r="K31" s="7"/>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row>
    <row r="32" spans="1:79" ht="15.75" customHeight="1" x14ac:dyDescent="0.2">
      <c r="A32" s="41" t="s">
        <v>28</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row>
    <row r="33" spans="1:79" ht="27.75" customHeight="1" x14ac:dyDescent="0.2">
      <c r="A33" s="151" t="s">
        <v>19</v>
      </c>
      <c r="B33" s="151"/>
      <c r="C33" s="151"/>
      <c r="D33" s="151"/>
      <c r="E33" s="151"/>
      <c r="F33" s="151"/>
      <c r="G33" s="152" t="s">
        <v>29</v>
      </c>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c r="BK33" s="153"/>
      <c r="BL33" s="154"/>
    </row>
    <row r="34" spans="1:79" ht="15.75" x14ac:dyDescent="0.2">
      <c r="A34" s="114">
        <v>1</v>
      </c>
      <c r="B34" s="114"/>
      <c r="C34" s="114"/>
      <c r="D34" s="114"/>
      <c r="E34" s="114"/>
      <c r="F34" s="114"/>
      <c r="G34" s="152">
        <v>2</v>
      </c>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c r="BK34" s="153"/>
      <c r="BL34" s="154"/>
    </row>
    <row r="35" spans="1:79" ht="10.5" hidden="1" customHeight="1" x14ac:dyDescent="0.2">
      <c r="A35" s="109" t="s">
        <v>30</v>
      </c>
      <c r="B35" s="109"/>
      <c r="C35" s="109"/>
      <c r="D35" s="109"/>
      <c r="E35" s="109"/>
      <c r="F35" s="109"/>
      <c r="G35" s="110" t="s">
        <v>22</v>
      </c>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2"/>
      <c r="CA35" s="1" t="s">
        <v>31</v>
      </c>
    </row>
    <row r="36" spans="1:79" ht="23.25" customHeight="1" x14ac:dyDescent="0.2">
      <c r="A36" s="114" t="s">
        <v>4</v>
      </c>
      <c r="B36" s="114"/>
      <c r="C36" s="114"/>
      <c r="D36" s="114"/>
      <c r="E36" s="114"/>
      <c r="F36" s="114"/>
      <c r="G36" s="147" t="s">
        <v>32</v>
      </c>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9"/>
      <c r="CA36" s="1" t="s">
        <v>33</v>
      </c>
    </row>
    <row r="38" spans="1:79" ht="15.75" customHeight="1" x14ac:dyDescent="0.2">
      <c r="A38" s="41" t="s">
        <v>34</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row>
    <row r="39" spans="1:79" ht="15" customHeight="1" x14ac:dyDescent="0.2">
      <c r="A39" s="131" t="s">
        <v>35</v>
      </c>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1"/>
      <c r="AP39" s="131"/>
      <c r="AQ39" s="131"/>
      <c r="AR39" s="131"/>
      <c r="AS39" s="131"/>
      <c r="AT39" s="131"/>
      <c r="AU39" s="131"/>
      <c r="AV39" s="131"/>
      <c r="AW39" s="131"/>
      <c r="AX39" s="131"/>
      <c r="AY39" s="131"/>
      <c r="AZ39" s="131"/>
      <c r="BA39" s="131"/>
      <c r="BB39" s="131"/>
      <c r="BC39" s="131"/>
      <c r="BD39" s="131"/>
      <c r="BE39" s="131"/>
      <c r="BF39" s="131"/>
      <c r="BG39" s="131"/>
      <c r="BH39" s="131"/>
      <c r="BI39" s="131"/>
      <c r="BJ39" s="131"/>
      <c r="BK39" s="131"/>
      <c r="BL39" s="131"/>
      <c r="BM39" s="131"/>
      <c r="BN39" s="131"/>
      <c r="BO39" s="131"/>
      <c r="BP39" s="131"/>
      <c r="BQ39" s="131"/>
    </row>
    <row r="40" spans="1:79" ht="48" customHeight="1" x14ac:dyDescent="0.2">
      <c r="A40" s="114" t="s">
        <v>19</v>
      </c>
      <c r="B40" s="114"/>
      <c r="C40" s="114" t="s">
        <v>36</v>
      </c>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t="s">
        <v>37</v>
      </c>
      <c r="AB40" s="114"/>
      <c r="AC40" s="114"/>
      <c r="AD40" s="114"/>
      <c r="AE40" s="114"/>
      <c r="AF40" s="114"/>
      <c r="AG40" s="114"/>
      <c r="AH40" s="114"/>
      <c r="AI40" s="114"/>
      <c r="AJ40" s="114"/>
      <c r="AK40" s="114"/>
      <c r="AL40" s="114"/>
      <c r="AM40" s="114"/>
      <c r="AN40" s="114"/>
      <c r="AO40" s="114"/>
      <c r="AP40" s="114" t="s">
        <v>38</v>
      </c>
      <c r="AQ40" s="114"/>
      <c r="AR40" s="114"/>
      <c r="AS40" s="114"/>
      <c r="AT40" s="114"/>
      <c r="AU40" s="114"/>
      <c r="AV40" s="114"/>
      <c r="AW40" s="114"/>
      <c r="AX40" s="114"/>
      <c r="AY40" s="114"/>
      <c r="AZ40" s="114"/>
      <c r="BA40" s="114"/>
      <c r="BB40" s="114"/>
      <c r="BC40" s="114"/>
      <c r="BD40" s="114" t="s">
        <v>39</v>
      </c>
      <c r="BE40" s="114"/>
      <c r="BF40" s="114"/>
      <c r="BG40" s="114"/>
      <c r="BH40" s="114"/>
      <c r="BI40" s="114"/>
      <c r="BJ40" s="114"/>
      <c r="BK40" s="114"/>
      <c r="BL40" s="114"/>
      <c r="BM40" s="114"/>
      <c r="BN40" s="114"/>
      <c r="BO40" s="114"/>
      <c r="BP40" s="114"/>
      <c r="BQ40" s="114"/>
    </row>
    <row r="41" spans="1:79" ht="39"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t="s">
        <v>40</v>
      </c>
      <c r="AB41" s="114"/>
      <c r="AC41" s="114"/>
      <c r="AD41" s="114"/>
      <c r="AE41" s="114"/>
      <c r="AF41" s="114" t="s">
        <v>41</v>
      </c>
      <c r="AG41" s="114"/>
      <c r="AH41" s="114"/>
      <c r="AI41" s="114"/>
      <c r="AJ41" s="114"/>
      <c r="AK41" s="114" t="s">
        <v>42</v>
      </c>
      <c r="AL41" s="114"/>
      <c r="AM41" s="114"/>
      <c r="AN41" s="114"/>
      <c r="AO41" s="114"/>
      <c r="AP41" s="114" t="s">
        <v>40</v>
      </c>
      <c r="AQ41" s="114"/>
      <c r="AR41" s="114"/>
      <c r="AS41" s="114"/>
      <c r="AT41" s="114"/>
      <c r="AU41" s="114" t="s">
        <v>41</v>
      </c>
      <c r="AV41" s="114"/>
      <c r="AW41" s="114"/>
      <c r="AX41" s="114"/>
      <c r="AY41" s="114"/>
      <c r="AZ41" s="114" t="s">
        <v>42</v>
      </c>
      <c r="BA41" s="114"/>
      <c r="BB41" s="114"/>
      <c r="BC41" s="114"/>
      <c r="BD41" s="114" t="s">
        <v>40</v>
      </c>
      <c r="BE41" s="114"/>
      <c r="BF41" s="114"/>
      <c r="BG41" s="114"/>
      <c r="BH41" s="114"/>
      <c r="BI41" s="114" t="s">
        <v>41</v>
      </c>
      <c r="BJ41" s="114"/>
      <c r="BK41" s="114"/>
      <c r="BL41" s="114"/>
      <c r="BM41" s="114"/>
      <c r="BN41" s="114" t="s">
        <v>43</v>
      </c>
      <c r="BO41" s="114"/>
      <c r="BP41" s="114"/>
      <c r="BQ41" s="114"/>
    </row>
    <row r="42" spans="1:79" ht="15.95" customHeight="1" x14ac:dyDescent="0.2">
      <c r="A42" s="139">
        <v>1</v>
      </c>
      <c r="B42" s="139"/>
      <c r="C42" s="139">
        <v>2</v>
      </c>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42">
        <v>3</v>
      </c>
      <c r="AB42" s="143"/>
      <c r="AC42" s="143"/>
      <c r="AD42" s="143"/>
      <c r="AE42" s="144"/>
      <c r="AF42" s="142">
        <v>4</v>
      </c>
      <c r="AG42" s="143"/>
      <c r="AH42" s="143"/>
      <c r="AI42" s="143"/>
      <c r="AJ42" s="144"/>
      <c r="AK42" s="142">
        <v>5</v>
      </c>
      <c r="AL42" s="143"/>
      <c r="AM42" s="143"/>
      <c r="AN42" s="143"/>
      <c r="AO42" s="144"/>
      <c r="AP42" s="142">
        <v>6</v>
      </c>
      <c r="AQ42" s="143"/>
      <c r="AR42" s="143"/>
      <c r="AS42" s="143"/>
      <c r="AT42" s="144"/>
      <c r="AU42" s="142">
        <v>7</v>
      </c>
      <c r="AV42" s="143"/>
      <c r="AW42" s="143"/>
      <c r="AX42" s="143"/>
      <c r="AY42" s="144"/>
      <c r="AZ42" s="142">
        <v>8</v>
      </c>
      <c r="BA42" s="143"/>
      <c r="BB42" s="143"/>
      <c r="BC42" s="144"/>
      <c r="BD42" s="142">
        <v>9</v>
      </c>
      <c r="BE42" s="143"/>
      <c r="BF42" s="143"/>
      <c r="BG42" s="143"/>
      <c r="BH42" s="144"/>
      <c r="BI42" s="139">
        <v>10</v>
      </c>
      <c r="BJ42" s="139"/>
      <c r="BK42" s="139"/>
      <c r="BL42" s="139"/>
      <c r="BM42" s="139"/>
      <c r="BN42" s="139">
        <v>11</v>
      </c>
      <c r="BO42" s="139"/>
      <c r="BP42" s="139"/>
      <c r="BQ42" s="139"/>
    </row>
    <row r="43" spans="1:79" ht="15.75" hidden="1" customHeight="1" x14ac:dyDescent="0.2">
      <c r="A43" s="109" t="s">
        <v>30</v>
      </c>
      <c r="B43" s="109"/>
      <c r="C43" s="145" t="s">
        <v>22</v>
      </c>
      <c r="D43" s="145"/>
      <c r="E43" s="145"/>
      <c r="F43" s="145"/>
      <c r="G43" s="145"/>
      <c r="H43" s="145"/>
      <c r="I43" s="145"/>
      <c r="J43" s="145"/>
      <c r="K43" s="145"/>
      <c r="L43" s="145"/>
      <c r="M43" s="145"/>
      <c r="N43" s="145"/>
      <c r="O43" s="145"/>
      <c r="P43" s="145"/>
      <c r="Q43" s="145"/>
      <c r="R43" s="145"/>
      <c r="S43" s="145"/>
      <c r="T43" s="145"/>
      <c r="U43" s="145"/>
      <c r="V43" s="145"/>
      <c r="W43" s="145"/>
      <c r="X43" s="145"/>
      <c r="Y43" s="145"/>
      <c r="Z43" s="146"/>
      <c r="AA43" s="107" t="s">
        <v>44</v>
      </c>
      <c r="AB43" s="107"/>
      <c r="AC43" s="107"/>
      <c r="AD43" s="107"/>
      <c r="AE43" s="107"/>
      <c r="AF43" s="107" t="s">
        <v>45</v>
      </c>
      <c r="AG43" s="107"/>
      <c r="AH43" s="107"/>
      <c r="AI43" s="107"/>
      <c r="AJ43" s="107"/>
      <c r="AK43" s="125" t="s">
        <v>46</v>
      </c>
      <c r="AL43" s="125"/>
      <c r="AM43" s="125"/>
      <c r="AN43" s="125"/>
      <c r="AO43" s="125"/>
      <c r="AP43" s="107" t="s">
        <v>47</v>
      </c>
      <c r="AQ43" s="107"/>
      <c r="AR43" s="107"/>
      <c r="AS43" s="107"/>
      <c r="AT43" s="107"/>
      <c r="AU43" s="107" t="s">
        <v>48</v>
      </c>
      <c r="AV43" s="107"/>
      <c r="AW43" s="107"/>
      <c r="AX43" s="107"/>
      <c r="AY43" s="107"/>
      <c r="AZ43" s="125" t="s">
        <v>46</v>
      </c>
      <c r="BA43" s="125"/>
      <c r="BB43" s="125"/>
      <c r="BC43" s="125"/>
      <c r="BD43" s="141" t="s">
        <v>49</v>
      </c>
      <c r="BE43" s="141"/>
      <c r="BF43" s="141"/>
      <c r="BG43" s="141"/>
      <c r="BH43" s="141"/>
      <c r="BI43" s="141" t="s">
        <v>49</v>
      </c>
      <c r="BJ43" s="141"/>
      <c r="BK43" s="141"/>
      <c r="BL43" s="141"/>
      <c r="BM43" s="141"/>
      <c r="BN43" s="126" t="s">
        <v>46</v>
      </c>
      <c r="BO43" s="126"/>
      <c r="BP43" s="126"/>
      <c r="BQ43" s="126"/>
      <c r="CA43" s="1" t="s">
        <v>50</v>
      </c>
    </row>
    <row r="44" spans="1:79" ht="50.25" customHeight="1" x14ac:dyDescent="0.2">
      <c r="A44" s="139" t="s">
        <v>4</v>
      </c>
      <c r="B44" s="139"/>
      <c r="C44" s="80" t="s">
        <v>51</v>
      </c>
      <c r="D44" s="81"/>
      <c r="E44" s="81"/>
      <c r="F44" s="81"/>
      <c r="G44" s="81"/>
      <c r="H44" s="81"/>
      <c r="I44" s="81"/>
      <c r="J44" s="81"/>
      <c r="K44" s="81"/>
      <c r="L44" s="81"/>
      <c r="M44" s="81"/>
      <c r="N44" s="81"/>
      <c r="O44" s="81"/>
      <c r="P44" s="81"/>
      <c r="Q44" s="81"/>
      <c r="R44" s="81"/>
      <c r="S44" s="81"/>
      <c r="T44" s="81"/>
      <c r="U44" s="81"/>
      <c r="V44" s="81"/>
      <c r="W44" s="81"/>
      <c r="X44" s="81"/>
      <c r="Y44" s="81"/>
      <c r="Z44" s="82"/>
      <c r="AA44" s="132">
        <v>258819751.34999999</v>
      </c>
      <c r="AB44" s="133"/>
      <c r="AC44" s="133"/>
      <c r="AD44" s="133"/>
      <c r="AE44" s="134"/>
      <c r="AF44" s="132">
        <v>31737850</v>
      </c>
      <c r="AG44" s="133"/>
      <c r="AH44" s="133"/>
      <c r="AI44" s="133"/>
      <c r="AJ44" s="134"/>
      <c r="AK44" s="132">
        <f t="shared" ref="AK44:AK48" si="0">SUM(AA44:AJ44)</f>
        <v>290557601.35000002</v>
      </c>
      <c r="AL44" s="133"/>
      <c r="AM44" s="133"/>
      <c r="AN44" s="133"/>
      <c r="AO44" s="134"/>
      <c r="AP44" s="132">
        <v>255312325.78</v>
      </c>
      <c r="AQ44" s="133"/>
      <c r="AR44" s="133"/>
      <c r="AS44" s="133"/>
      <c r="AT44" s="134"/>
      <c r="AU44" s="132">
        <f>29216588.19+547094.59</f>
        <v>29763682.780000001</v>
      </c>
      <c r="AV44" s="133"/>
      <c r="AW44" s="133"/>
      <c r="AX44" s="133"/>
      <c r="AY44" s="134"/>
      <c r="AZ44" s="132">
        <f>AP44+AU44</f>
        <v>285076008.56</v>
      </c>
      <c r="BA44" s="133"/>
      <c r="BB44" s="133"/>
      <c r="BC44" s="134"/>
      <c r="BD44" s="132">
        <f>AP44-AA44</f>
        <v>-3507425.5699999928</v>
      </c>
      <c r="BE44" s="133"/>
      <c r="BF44" s="133"/>
      <c r="BG44" s="133"/>
      <c r="BH44" s="134"/>
      <c r="BI44" s="135">
        <f t="shared" ref="BI44:BI49" si="1">AU44-AF44</f>
        <v>-1974167.2199999988</v>
      </c>
      <c r="BJ44" s="135"/>
      <c r="BK44" s="135"/>
      <c r="BL44" s="135"/>
      <c r="BM44" s="135"/>
      <c r="BN44" s="135">
        <f t="shared" ref="BN44:BN48" si="2">SUM(BD44:BM44)</f>
        <v>-5481592.7899999917</v>
      </c>
      <c r="BO44" s="135"/>
      <c r="BP44" s="135"/>
      <c r="BQ44" s="135"/>
    </row>
    <row r="45" spans="1:79" ht="36.75" customHeight="1" x14ac:dyDescent="0.2">
      <c r="A45" s="139" t="s">
        <v>9</v>
      </c>
      <c r="B45" s="139"/>
      <c r="C45" s="80" t="s">
        <v>52</v>
      </c>
      <c r="D45" s="81"/>
      <c r="E45" s="81"/>
      <c r="F45" s="81"/>
      <c r="G45" s="81"/>
      <c r="H45" s="81"/>
      <c r="I45" s="81"/>
      <c r="J45" s="81"/>
      <c r="K45" s="81"/>
      <c r="L45" s="81"/>
      <c r="M45" s="81"/>
      <c r="N45" s="81"/>
      <c r="O45" s="81"/>
      <c r="P45" s="81"/>
      <c r="Q45" s="81"/>
      <c r="R45" s="81"/>
      <c r="S45" s="81"/>
      <c r="T45" s="81"/>
      <c r="U45" s="81"/>
      <c r="V45" s="81"/>
      <c r="W45" s="81"/>
      <c r="X45" s="81"/>
      <c r="Y45" s="81"/>
      <c r="Z45" s="82"/>
      <c r="AA45" s="132">
        <v>37964509.789999999</v>
      </c>
      <c r="AB45" s="133"/>
      <c r="AC45" s="133"/>
      <c r="AD45" s="133"/>
      <c r="AE45" s="134"/>
      <c r="AF45" s="132">
        <v>21007170</v>
      </c>
      <c r="AG45" s="133"/>
      <c r="AH45" s="133"/>
      <c r="AI45" s="133"/>
      <c r="AJ45" s="134"/>
      <c r="AK45" s="132">
        <f t="shared" si="0"/>
        <v>58971679.789999999</v>
      </c>
      <c r="AL45" s="133"/>
      <c r="AM45" s="133"/>
      <c r="AN45" s="133"/>
      <c r="AO45" s="134"/>
      <c r="AP45" s="132">
        <v>37733497.450000003</v>
      </c>
      <c r="AQ45" s="133"/>
      <c r="AR45" s="133"/>
      <c r="AS45" s="133"/>
      <c r="AT45" s="134"/>
      <c r="AU45" s="132">
        <f>17560889.67</f>
        <v>17560889.670000002</v>
      </c>
      <c r="AV45" s="133"/>
      <c r="AW45" s="133"/>
      <c r="AX45" s="133"/>
      <c r="AY45" s="134"/>
      <c r="AZ45" s="132">
        <f t="shared" ref="AZ45:AZ49" si="3">AP45+AU45</f>
        <v>55294387.120000005</v>
      </c>
      <c r="BA45" s="133"/>
      <c r="BB45" s="133"/>
      <c r="BC45" s="134"/>
      <c r="BD45" s="132">
        <f>AP45-AA45</f>
        <v>-231012.33999999613</v>
      </c>
      <c r="BE45" s="133"/>
      <c r="BF45" s="133"/>
      <c r="BG45" s="133"/>
      <c r="BH45" s="134"/>
      <c r="BI45" s="135">
        <f t="shared" si="1"/>
        <v>-3446280.3299999982</v>
      </c>
      <c r="BJ45" s="135"/>
      <c r="BK45" s="135"/>
      <c r="BL45" s="135"/>
      <c r="BM45" s="135"/>
      <c r="BN45" s="135">
        <f t="shared" si="2"/>
        <v>-3677292.6699999943</v>
      </c>
      <c r="BO45" s="135"/>
      <c r="BP45" s="135"/>
      <c r="BQ45" s="135"/>
    </row>
    <row r="46" spans="1:79" ht="34.5" customHeight="1" x14ac:dyDescent="0.2">
      <c r="A46" s="139" t="s">
        <v>12</v>
      </c>
      <c r="B46" s="139"/>
      <c r="C46" s="140" t="s">
        <v>53</v>
      </c>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32"/>
      <c r="AB46" s="133"/>
      <c r="AC46" s="133"/>
      <c r="AD46" s="133"/>
      <c r="AE46" s="134"/>
      <c r="AF46" s="132">
        <v>11963481.76</v>
      </c>
      <c r="AG46" s="133"/>
      <c r="AH46" s="133"/>
      <c r="AI46" s="133"/>
      <c r="AJ46" s="134"/>
      <c r="AK46" s="132">
        <f t="shared" si="0"/>
        <v>11963481.76</v>
      </c>
      <c r="AL46" s="133"/>
      <c r="AM46" s="133"/>
      <c r="AN46" s="133"/>
      <c r="AO46" s="134"/>
      <c r="AP46" s="132"/>
      <c r="AQ46" s="133"/>
      <c r="AR46" s="133"/>
      <c r="AS46" s="133"/>
      <c r="AT46" s="134"/>
      <c r="AU46" s="132">
        <f>101965.32+11553530.14</f>
        <v>11655495.460000001</v>
      </c>
      <c r="AV46" s="133"/>
      <c r="AW46" s="133"/>
      <c r="AX46" s="133"/>
      <c r="AY46" s="134"/>
      <c r="AZ46" s="132">
        <f t="shared" si="3"/>
        <v>11655495.460000001</v>
      </c>
      <c r="BA46" s="133"/>
      <c r="BB46" s="133"/>
      <c r="BC46" s="134"/>
      <c r="BD46" s="132"/>
      <c r="BE46" s="133"/>
      <c r="BF46" s="133"/>
      <c r="BG46" s="133"/>
      <c r="BH46" s="134"/>
      <c r="BI46" s="135">
        <f t="shared" si="1"/>
        <v>-307986.29999999888</v>
      </c>
      <c r="BJ46" s="135"/>
      <c r="BK46" s="135"/>
      <c r="BL46" s="135"/>
      <c r="BM46" s="135"/>
      <c r="BN46" s="135">
        <f t="shared" si="2"/>
        <v>-307986.29999999888</v>
      </c>
      <c r="BO46" s="135"/>
      <c r="BP46" s="135"/>
      <c r="BQ46" s="135"/>
    </row>
    <row r="47" spans="1:79" ht="42.75" customHeight="1" x14ac:dyDescent="0.2">
      <c r="A47" s="139" t="s">
        <v>54</v>
      </c>
      <c r="B47" s="139"/>
      <c r="C47" s="140" t="s">
        <v>55</v>
      </c>
      <c r="D47" s="140"/>
      <c r="E47" s="140"/>
      <c r="F47" s="140"/>
      <c r="G47" s="140"/>
      <c r="H47" s="140"/>
      <c r="I47" s="140"/>
      <c r="J47" s="140"/>
      <c r="K47" s="140"/>
      <c r="L47" s="140"/>
      <c r="M47" s="140"/>
      <c r="N47" s="140"/>
      <c r="O47" s="140"/>
      <c r="P47" s="140"/>
      <c r="Q47" s="140"/>
      <c r="R47" s="140"/>
      <c r="S47" s="140"/>
      <c r="T47" s="140"/>
      <c r="U47" s="140"/>
      <c r="V47" s="140"/>
      <c r="W47" s="140"/>
      <c r="X47" s="140"/>
      <c r="Y47" s="140"/>
      <c r="Z47" s="140"/>
      <c r="AA47" s="132"/>
      <c r="AB47" s="133"/>
      <c r="AC47" s="133"/>
      <c r="AD47" s="133"/>
      <c r="AE47" s="134"/>
      <c r="AF47" s="132">
        <v>8857935</v>
      </c>
      <c r="AG47" s="133"/>
      <c r="AH47" s="133"/>
      <c r="AI47" s="133"/>
      <c r="AJ47" s="134"/>
      <c r="AK47" s="132">
        <f t="shared" si="0"/>
        <v>8857935</v>
      </c>
      <c r="AL47" s="133"/>
      <c r="AM47" s="133"/>
      <c r="AN47" s="133"/>
      <c r="AO47" s="134"/>
      <c r="AP47" s="132"/>
      <c r="AQ47" s="133"/>
      <c r="AR47" s="133"/>
      <c r="AS47" s="133"/>
      <c r="AT47" s="134"/>
      <c r="AU47" s="132">
        <v>8832898.2799999993</v>
      </c>
      <c r="AV47" s="133"/>
      <c r="AW47" s="133"/>
      <c r="AX47" s="133"/>
      <c r="AY47" s="134"/>
      <c r="AZ47" s="132">
        <f t="shared" si="3"/>
        <v>8832898.2799999993</v>
      </c>
      <c r="BA47" s="133"/>
      <c r="BB47" s="133"/>
      <c r="BC47" s="134"/>
      <c r="BD47" s="132"/>
      <c r="BE47" s="133"/>
      <c r="BF47" s="133"/>
      <c r="BG47" s="133"/>
      <c r="BH47" s="134"/>
      <c r="BI47" s="135">
        <f t="shared" si="1"/>
        <v>-25036.720000000671</v>
      </c>
      <c r="BJ47" s="135"/>
      <c r="BK47" s="135"/>
      <c r="BL47" s="135"/>
      <c r="BM47" s="135"/>
      <c r="BN47" s="135">
        <f t="shared" si="2"/>
        <v>-25036.720000000671</v>
      </c>
      <c r="BO47" s="135"/>
      <c r="BP47" s="135"/>
      <c r="BQ47" s="135"/>
    </row>
    <row r="48" spans="1:79" ht="42.75" customHeight="1" x14ac:dyDescent="0.2">
      <c r="A48" s="139" t="s">
        <v>56</v>
      </c>
      <c r="B48" s="139"/>
      <c r="C48" s="140" t="s">
        <v>57</v>
      </c>
      <c r="D48" s="140"/>
      <c r="E48" s="140"/>
      <c r="F48" s="140"/>
      <c r="G48" s="140"/>
      <c r="H48" s="140"/>
      <c r="I48" s="140"/>
      <c r="J48" s="140"/>
      <c r="K48" s="140"/>
      <c r="L48" s="140"/>
      <c r="M48" s="140"/>
      <c r="N48" s="140"/>
      <c r="O48" s="140"/>
      <c r="P48" s="140"/>
      <c r="Q48" s="140"/>
      <c r="R48" s="140"/>
      <c r="S48" s="140"/>
      <c r="T48" s="140"/>
      <c r="U48" s="140"/>
      <c r="V48" s="140"/>
      <c r="W48" s="140"/>
      <c r="X48" s="140"/>
      <c r="Y48" s="140"/>
      <c r="Z48" s="140"/>
      <c r="AA48" s="132"/>
      <c r="AB48" s="133"/>
      <c r="AC48" s="133"/>
      <c r="AD48" s="133"/>
      <c r="AE48" s="134"/>
      <c r="AF48" s="132">
        <v>4788346.79</v>
      </c>
      <c r="AG48" s="133"/>
      <c r="AH48" s="133"/>
      <c r="AI48" s="133"/>
      <c r="AJ48" s="134"/>
      <c r="AK48" s="132">
        <f t="shared" si="0"/>
        <v>4788346.79</v>
      </c>
      <c r="AL48" s="133"/>
      <c r="AM48" s="133"/>
      <c r="AN48" s="133"/>
      <c r="AO48" s="134"/>
      <c r="AP48" s="132"/>
      <c r="AQ48" s="133"/>
      <c r="AR48" s="133"/>
      <c r="AS48" s="133"/>
      <c r="AT48" s="134"/>
      <c r="AU48" s="132">
        <v>3373740.17</v>
      </c>
      <c r="AV48" s="133"/>
      <c r="AW48" s="133"/>
      <c r="AX48" s="133"/>
      <c r="AY48" s="134"/>
      <c r="AZ48" s="132">
        <f t="shared" si="3"/>
        <v>3373740.17</v>
      </c>
      <c r="BA48" s="133"/>
      <c r="BB48" s="133"/>
      <c r="BC48" s="134"/>
      <c r="BD48" s="132"/>
      <c r="BE48" s="133"/>
      <c r="BF48" s="133"/>
      <c r="BG48" s="133"/>
      <c r="BH48" s="134"/>
      <c r="BI48" s="135">
        <f t="shared" si="1"/>
        <v>-1414606.62</v>
      </c>
      <c r="BJ48" s="135"/>
      <c r="BK48" s="135"/>
      <c r="BL48" s="135"/>
      <c r="BM48" s="135"/>
      <c r="BN48" s="135">
        <f t="shared" si="2"/>
        <v>-1414606.62</v>
      </c>
      <c r="BO48" s="135"/>
      <c r="BP48" s="135"/>
      <c r="BQ48" s="135"/>
    </row>
    <row r="49" spans="1:79" s="9" customFormat="1" ht="15.75" x14ac:dyDescent="0.25">
      <c r="A49" s="136"/>
      <c r="B49" s="136"/>
      <c r="C49" s="137" t="s">
        <v>58</v>
      </c>
      <c r="D49" s="137"/>
      <c r="E49" s="137"/>
      <c r="F49" s="137"/>
      <c r="G49" s="137"/>
      <c r="H49" s="137"/>
      <c r="I49" s="137"/>
      <c r="J49" s="137"/>
      <c r="K49" s="137"/>
      <c r="L49" s="137"/>
      <c r="M49" s="137"/>
      <c r="N49" s="137"/>
      <c r="O49" s="137"/>
      <c r="P49" s="137"/>
      <c r="Q49" s="137"/>
      <c r="R49" s="137"/>
      <c r="S49" s="137"/>
      <c r="T49" s="137"/>
      <c r="U49" s="137"/>
      <c r="V49" s="137"/>
      <c r="W49" s="137"/>
      <c r="X49" s="137"/>
      <c r="Y49" s="137"/>
      <c r="Z49" s="138"/>
      <c r="AA49" s="116">
        <f>SUM(AA44:AE48)</f>
        <v>296784261.13999999</v>
      </c>
      <c r="AB49" s="116"/>
      <c r="AC49" s="116"/>
      <c r="AD49" s="116"/>
      <c r="AE49" s="116"/>
      <c r="AF49" s="116">
        <f>SUM(AF44:AJ48)</f>
        <v>78354783.549999997</v>
      </c>
      <c r="AG49" s="116"/>
      <c r="AH49" s="116"/>
      <c r="AI49" s="116"/>
      <c r="AJ49" s="116"/>
      <c r="AK49" s="116">
        <f>AA49+AF49</f>
        <v>375139044.69</v>
      </c>
      <c r="AL49" s="116"/>
      <c r="AM49" s="116"/>
      <c r="AN49" s="116"/>
      <c r="AO49" s="116"/>
      <c r="AP49" s="116">
        <f>SUM(AP44:AT48)</f>
        <v>293045823.23000002</v>
      </c>
      <c r="AQ49" s="116"/>
      <c r="AR49" s="116"/>
      <c r="AS49" s="116"/>
      <c r="AT49" s="116"/>
      <c r="AU49" s="116">
        <f>SUM(AU44:AY48)</f>
        <v>71186706.359999999</v>
      </c>
      <c r="AV49" s="116"/>
      <c r="AW49" s="116"/>
      <c r="AX49" s="116"/>
      <c r="AY49" s="116"/>
      <c r="AZ49" s="116">
        <f t="shared" si="3"/>
        <v>364232529.59000003</v>
      </c>
      <c r="BA49" s="116"/>
      <c r="BB49" s="116"/>
      <c r="BC49" s="116"/>
      <c r="BD49" s="116">
        <f>AP49-AA49</f>
        <v>-3738437.9099999666</v>
      </c>
      <c r="BE49" s="116"/>
      <c r="BF49" s="116"/>
      <c r="BG49" s="116"/>
      <c r="BH49" s="116"/>
      <c r="BI49" s="116">
        <f t="shared" si="1"/>
        <v>-7168077.1899999976</v>
      </c>
      <c r="BJ49" s="116"/>
      <c r="BK49" s="116"/>
      <c r="BL49" s="116"/>
      <c r="BM49" s="116"/>
      <c r="BN49" s="116">
        <f>BD49+BI49</f>
        <v>-10906515.099999964</v>
      </c>
      <c r="BO49" s="116"/>
      <c r="BP49" s="116"/>
      <c r="BQ49" s="116"/>
      <c r="CA49" s="9" t="s">
        <v>59</v>
      </c>
    </row>
    <row r="50" spans="1:79" s="10" customFormat="1" ht="45.75" customHeight="1" x14ac:dyDescent="0.2">
      <c r="A50" s="38" t="s">
        <v>60</v>
      </c>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40"/>
      <c r="CA50" s="10" t="s">
        <v>59</v>
      </c>
    </row>
    <row r="52" spans="1:79" ht="15.75" customHeight="1" x14ac:dyDescent="0.2">
      <c r="A52" s="41" t="s">
        <v>61</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row>
    <row r="53" spans="1:79" ht="15" customHeight="1" x14ac:dyDescent="0.2">
      <c r="A53" s="131" t="s">
        <v>35</v>
      </c>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131"/>
      <c r="BK53" s="131"/>
      <c r="BL53" s="131"/>
    </row>
    <row r="54" spans="1:79" ht="28.5" customHeight="1" x14ac:dyDescent="0.2">
      <c r="A54" s="114" t="s">
        <v>62</v>
      </c>
      <c r="B54" s="114"/>
      <c r="C54" s="114"/>
      <c r="D54" s="114"/>
      <c r="E54" s="114"/>
      <c r="F54" s="114"/>
      <c r="G54" s="114"/>
      <c r="H54" s="114"/>
      <c r="I54" s="114"/>
      <c r="J54" s="114"/>
      <c r="K54" s="114"/>
      <c r="L54" s="114"/>
      <c r="M54" s="114"/>
      <c r="N54" s="114"/>
      <c r="O54" s="114"/>
      <c r="P54" s="114"/>
      <c r="Q54" s="114" t="s">
        <v>37</v>
      </c>
      <c r="R54" s="114"/>
      <c r="S54" s="114"/>
      <c r="T54" s="114"/>
      <c r="U54" s="114"/>
      <c r="V54" s="114"/>
      <c r="W54" s="114"/>
      <c r="X54" s="114"/>
      <c r="Y54" s="114"/>
      <c r="Z54" s="114"/>
      <c r="AA54" s="114"/>
      <c r="AB54" s="114"/>
      <c r="AC54" s="114"/>
      <c r="AD54" s="114"/>
      <c r="AE54" s="114"/>
      <c r="AF54" s="114"/>
      <c r="AG54" s="114" t="s">
        <v>38</v>
      </c>
      <c r="AH54" s="114"/>
      <c r="AI54" s="114"/>
      <c r="AJ54" s="114"/>
      <c r="AK54" s="114"/>
      <c r="AL54" s="114"/>
      <c r="AM54" s="114"/>
      <c r="AN54" s="114"/>
      <c r="AO54" s="114"/>
      <c r="AP54" s="114"/>
      <c r="AQ54" s="114"/>
      <c r="AR54" s="114"/>
      <c r="AS54" s="114"/>
      <c r="AT54" s="114"/>
      <c r="AU54" s="114"/>
      <c r="AV54" s="114"/>
      <c r="AW54" s="114" t="s">
        <v>39</v>
      </c>
      <c r="AX54" s="114"/>
      <c r="AY54" s="114"/>
      <c r="AZ54" s="114"/>
      <c r="BA54" s="114"/>
      <c r="BB54" s="114"/>
      <c r="BC54" s="114"/>
      <c r="BD54" s="114"/>
      <c r="BE54" s="114"/>
      <c r="BF54" s="114"/>
      <c r="BG54" s="114"/>
      <c r="BH54" s="114"/>
      <c r="BI54" s="114"/>
      <c r="BJ54" s="114"/>
      <c r="BK54" s="114"/>
      <c r="BL54" s="114"/>
      <c r="BM54" s="11"/>
      <c r="BN54" s="11"/>
      <c r="BO54" s="11"/>
      <c r="BP54" s="11"/>
      <c r="BQ54" s="11"/>
    </row>
    <row r="55" spans="1:79" ht="41.25" customHeight="1" x14ac:dyDescent="0.2">
      <c r="A55" s="114"/>
      <c r="B55" s="114"/>
      <c r="C55" s="114"/>
      <c r="D55" s="114"/>
      <c r="E55" s="114"/>
      <c r="F55" s="114"/>
      <c r="G55" s="114"/>
      <c r="H55" s="114"/>
      <c r="I55" s="114"/>
      <c r="J55" s="114"/>
      <c r="K55" s="114"/>
      <c r="L55" s="114"/>
      <c r="M55" s="114"/>
      <c r="N55" s="114"/>
      <c r="O55" s="114"/>
      <c r="P55" s="114"/>
      <c r="Q55" s="114" t="s">
        <v>40</v>
      </c>
      <c r="R55" s="114"/>
      <c r="S55" s="114"/>
      <c r="T55" s="114"/>
      <c r="U55" s="114"/>
      <c r="V55" s="114" t="s">
        <v>41</v>
      </c>
      <c r="W55" s="114"/>
      <c r="X55" s="114"/>
      <c r="Y55" s="114"/>
      <c r="Z55" s="114"/>
      <c r="AA55" s="114" t="s">
        <v>42</v>
      </c>
      <c r="AB55" s="114"/>
      <c r="AC55" s="114"/>
      <c r="AD55" s="114"/>
      <c r="AE55" s="114"/>
      <c r="AF55" s="114"/>
      <c r="AG55" s="114" t="s">
        <v>40</v>
      </c>
      <c r="AH55" s="114"/>
      <c r="AI55" s="114"/>
      <c r="AJ55" s="114"/>
      <c r="AK55" s="114"/>
      <c r="AL55" s="114" t="s">
        <v>41</v>
      </c>
      <c r="AM55" s="114"/>
      <c r="AN55" s="114"/>
      <c r="AO55" s="114"/>
      <c r="AP55" s="114"/>
      <c r="AQ55" s="114" t="s">
        <v>42</v>
      </c>
      <c r="AR55" s="114"/>
      <c r="AS55" s="114"/>
      <c r="AT55" s="114"/>
      <c r="AU55" s="114"/>
      <c r="AV55" s="114"/>
      <c r="AW55" s="43" t="s">
        <v>40</v>
      </c>
      <c r="AX55" s="108"/>
      <c r="AY55" s="108"/>
      <c r="AZ55" s="108"/>
      <c r="BA55" s="44"/>
      <c r="BB55" s="43" t="s">
        <v>41</v>
      </c>
      <c r="BC55" s="108"/>
      <c r="BD55" s="108"/>
      <c r="BE55" s="108"/>
      <c r="BF55" s="44"/>
      <c r="BG55" s="114" t="s">
        <v>42</v>
      </c>
      <c r="BH55" s="114"/>
      <c r="BI55" s="114"/>
      <c r="BJ55" s="114"/>
      <c r="BK55" s="114"/>
      <c r="BL55" s="114"/>
      <c r="BM55" s="11"/>
      <c r="BN55" s="11"/>
      <c r="BO55" s="11"/>
      <c r="BP55" s="11"/>
      <c r="BQ55" s="11"/>
    </row>
    <row r="56" spans="1:79" ht="15.95" customHeight="1" x14ac:dyDescent="0.25">
      <c r="A56" s="114">
        <v>1</v>
      </c>
      <c r="B56" s="114"/>
      <c r="C56" s="114"/>
      <c r="D56" s="114"/>
      <c r="E56" s="114"/>
      <c r="F56" s="114"/>
      <c r="G56" s="114"/>
      <c r="H56" s="114"/>
      <c r="I56" s="114"/>
      <c r="J56" s="114"/>
      <c r="K56" s="114"/>
      <c r="L56" s="114"/>
      <c r="M56" s="114"/>
      <c r="N56" s="114"/>
      <c r="O56" s="114"/>
      <c r="P56" s="114"/>
      <c r="Q56" s="114">
        <v>2</v>
      </c>
      <c r="R56" s="114"/>
      <c r="S56" s="114"/>
      <c r="T56" s="114"/>
      <c r="U56" s="114"/>
      <c r="V56" s="114">
        <v>3</v>
      </c>
      <c r="W56" s="114"/>
      <c r="X56" s="114"/>
      <c r="Y56" s="114"/>
      <c r="Z56" s="114"/>
      <c r="AA56" s="114">
        <v>4</v>
      </c>
      <c r="AB56" s="114"/>
      <c r="AC56" s="114"/>
      <c r="AD56" s="114"/>
      <c r="AE56" s="114"/>
      <c r="AF56" s="114"/>
      <c r="AG56" s="114">
        <v>5</v>
      </c>
      <c r="AH56" s="114"/>
      <c r="AI56" s="114"/>
      <c r="AJ56" s="114"/>
      <c r="AK56" s="114"/>
      <c r="AL56" s="114">
        <v>6</v>
      </c>
      <c r="AM56" s="114"/>
      <c r="AN56" s="114"/>
      <c r="AO56" s="114"/>
      <c r="AP56" s="114"/>
      <c r="AQ56" s="114">
        <v>7</v>
      </c>
      <c r="AR56" s="114"/>
      <c r="AS56" s="114"/>
      <c r="AT56" s="114"/>
      <c r="AU56" s="114"/>
      <c r="AV56" s="114"/>
      <c r="AW56" s="114">
        <v>8</v>
      </c>
      <c r="AX56" s="114"/>
      <c r="AY56" s="114"/>
      <c r="AZ56" s="114"/>
      <c r="BA56" s="114"/>
      <c r="BB56" s="130">
        <v>9</v>
      </c>
      <c r="BC56" s="130"/>
      <c r="BD56" s="130"/>
      <c r="BE56" s="130"/>
      <c r="BF56" s="130"/>
      <c r="BG56" s="130">
        <v>10</v>
      </c>
      <c r="BH56" s="130"/>
      <c r="BI56" s="130"/>
      <c r="BJ56" s="130"/>
      <c r="BK56" s="130"/>
      <c r="BL56" s="130"/>
      <c r="BM56" s="12"/>
      <c r="BN56" s="12"/>
      <c r="BO56" s="12"/>
      <c r="BP56" s="12"/>
      <c r="BQ56" s="12"/>
    </row>
    <row r="57" spans="1:79" ht="18" hidden="1" customHeight="1" x14ac:dyDescent="0.2">
      <c r="A57" s="113" t="s">
        <v>22</v>
      </c>
      <c r="B57" s="113"/>
      <c r="C57" s="113"/>
      <c r="D57" s="113"/>
      <c r="E57" s="113"/>
      <c r="F57" s="113"/>
      <c r="G57" s="113"/>
      <c r="H57" s="113"/>
      <c r="I57" s="113"/>
      <c r="J57" s="113"/>
      <c r="K57" s="113"/>
      <c r="L57" s="113"/>
      <c r="M57" s="113"/>
      <c r="N57" s="113"/>
      <c r="O57" s="113"/>
      <c r="P57" s="113"/>
      <c r="Q57" s="107" t="s">
        <v>44</v>
      </c>
      <c r="R57" s="107"/>
      <c r="S57" s="107"/>
      <c r="T57" s="107"/>
      <c r="U57" s="107"/>
      <c r="V57" s="107" t="s">
        <v>45</v>
      </c>
      <c r="W57" s="107"/>
      <c r="X57" s="107"/>
      <c r="Y57" s="107"/>
      <c r="Z57" s="107"/>
      <c r="AA57" s="125" t="s">
        <v>46</v>
      </c>
      <c r="AB57" s="126"/>
      <c r="AC57" s="126"/>
      <c r="AD57" s="126"/>
      <c r="AE57" s="126"/>
      <c r="AF57" s="126"/>
      <c r="AG57" s="107" t="s">
        <v>47</v>
      </c>
      <c r="AH57" s="107"/>
      <c r="AI57" s="107"/>
      <c r="AJ57" s="107"/>
      <c r="AK57" s="107"/>
      <c r="AL57" s="107" t="s">
        <v>48</v>
      </c>
      <c r="AM57" s="107"/>
      <c r="AN57" s="107"/>
      <c r="AO57" s="107"/>
      <c r="AP57" s="107"/>
      <c r="AQ57" s="125" t="s">
        <v>46</v>
      </c>
      <c r="AR57" s="126"/>
      <c r="AS57" s="126"/>
      <c r="AT57" s="126"/>
      <c r="AU57" s="126"/>
      <c r="AV57" s="126"/>
      <c r="AW57" s="127" t="s">
        <v>63</v>
      </c>
      <c r="AX57" s="128"/>
      <c r="AY57" s="128"/>
      <c r="AZ57" s="128"/>
      <c r="BA57" s="129"/>
      <c r="BB57" s="127" t="s">
        <v>63</v>
      </c>
      <c r="BC57" s="128"/>
      <c r="BD57" s="128"/>
      <c r="BE57" s="128"/>
      <c r="BF57" s="129"/>
      <c r="BG57" s="126" t="s">
        <v>46</v>
      </c>
      <c r="BH57" s="126"/>
      <c r="BI57" s="126"/>
      <c r="BJ57" s="126"/>
      <c r="BK57" s="126"/>
      <c r="BL57" s="126"/>
      <c r="BM57" s="13"/>
      <c r="BN57" s="13"/>
      <c r="BO57" s="13"/>
      <c r="BP57" s="13"/>
      <c r="BQ57" s="13"/>
      <c r="CA57" s="1" t="s">
        <v>64</v>
      </c>
    </row>
    <row r="58" spans="1:79" ht="75.75" customHeight="1" x14ac:dyDescent="0.25">
      <c r="A58" s="38" t="s">
        <v>65</v>
      </c>
      <c r="B58" s="39"/>
      <c r="C58" s="39"/>
      <c r="D58" s="39"/>
      <c r="E58" s="39"/>
      <c r="F58" s="39"/>
      <c r="G58" s="39"/>
      <c r="H58" s="39"/>
      <c r="I58" s="39"/>
      <c r="J58" s="39"/>
      <c r="K58" s="39"/>
      <c r="L58" s="39"/>
      <c r="M58" s="39"/>
      <c r="N58" s="39"/>
      <c r="O58" s="39"/>
      <c r="P58" s="40"/>
      <c r="Q58" s="123">
        <v>288996494.13999999</v>
      </c>
      <c r="R58" s="123"/>
      <c r="S58" s="123"/>
      <c r="T58" s="123"/>
      <c r="U58" s="123"/>
      <c r="V58" s="123">
        <v>78262333.549999997</v>
      </c>
      <c r="W58" s="123"/>
      <c r="X58" s="123"/>
      <c r="Y58" s="123"/>
      <c r="Z58" s="123"/>
      <c r="AA58" s="123">
        <f>SUM(Q58:Z58)</f>
        <v>367258827.69</v>
      </c>
      <c r="AB58" s="123"/>
      <c r="AC58" s="123"/>
      <c r="AD58" s="123"/>
      <c r="AE58" s="123"/>
      <c r="AF58" s="123"/>
      <c r="AG58" s="123">
        <v>286477741.23000002</v>
      </c>
      <c r="AH58" s="123"/>
      <c r="AI58" s="123"/>
      <c r="AJ58" s="123"/>
      <c r="AK58" s="123"/>
      <c r="AL58" s="123">
        <f>AU49-AL60</f>
        <v>71094256.359999999</v>
      </c>
      <c r="AM58" s="123"/>
      <c r="AN58" s="123"/>
      <c r="AO58" s="123"/>
      <c r="AP58" s="123"/>
      <c r="AQ58" s="123">
        <f>AG58+AL58</f>
        <v>357571997.59000003</v>
      </c>
      <c r="AR58" s="123"/>
      <c r="AS58" s="123"/>
      <c r="AT58" s="123"/>
      <c r="AU58" s="123"/>
      <c r="AV58" s="123"/>
      <c r="AW58" s="123">
        <f>AG58-Q58</f>
        <v>-2518752.9099999666</v>
      </c>
      <c r="AX58" s="123"/>
      <c r="AY58" s="123"/>
      <c r="AZ58" s="123"/>
      <c r="BA58" s="123"/>
      <c r="BB58" s="123">
        <f>AL58-V58</f>
        <v>-7168077.1899999976</v>
      </c>
      <c r="BC58" s="123"/>
      <c r="BD58" s="123"/>
      <c r="BE58" s="123"/>
      <c r="BF58" s="123"/>
      <c r="BG58" s="123">
        <f>SUM(AW58:BF58)</f>
        <v>-9686830.0999999642</v>
      </c>
      <c r="BH58" s="123"/>
      <c r="BI58" s="123"/>
      <c r="BJ58" s="123"/>
      <c r="BK58" s="123"/>
      <c r="BL58" s="123"/>
      <c r="BM58" s="12"/>
      <c r="BN58" s="12"/>
      <c r="BO58" s="12"/>
      <c r="BP58" s="12"/>
      <c r="BQ58" s="12"/>
    </row>
    <row r="59" spans="1:79" ht="68.25" customHeight="1" x14ac:dyDescent="0.25">
      <c r="A59" s="38" t="s">
        <v>66</v>
      </c>
      <c r="B59" s="39"/>
      <c r="C59" s="39"/>
      <c r="D59" s="39"/>
      <c r="E59" s="39"/>
      <c r="F59" s="39"/>
      <c r="G59" s="39"/>
      <c r="H59" s="39"/>
      <c r="I59" s="39"/>
      <c r="J59" s="39"/>
      <c r="K59" s="39"/>
      <c r="L59" s="39"/>
      <c r="M59" s="39"/>
      <c r="N59" s="39"/>
      <c r="O59" s="39"/>
      <c r="P59" s="40"/>
      <c r="Q59" s="123">
        <v>7730217</v>
      </c>
      <c r="R59" s="123"/>
      <c r="S59" s="123"/>
      <c r="T59" s="123"/>
      <c r="U59" s="123"/>
      <c r="V59" s="123">
        <v>0</v>
      </c>
      <c r="W59" s="123"/>
      <c r="X59" s="123"/>
      <c r="Y59" s="123"/>
      <c r="Z59" s="123"/>
      <c r="AA59" s="123">
        <f>SUM(Q59:Z59)</f>
        <v>7730217</v>
      </c>
      <c r="AB59" s="123"/>
      <c r="AC59" s="123"/>
      <c r="AD59" s="123"/>
      <c r="AE59" s="123"/>
      <c r="AF59" s="123"/>
      <c r="AG59" s="123">
        <f>6443732+650+800+65350</f>
        <v>6510532</v>
      </c>
      <c r="AH59" s="123"/>
      <c r="AI59" s="123"/>
      <c r="AJ59" s="123"/>
      <c r="AK59" s="123"/>
      <c r="AL59" s="123">
        <v>0</v>
      </c>
      <c r="AM59" s="123"/>
      <c r="AN59" s="123"/>
      <c r="AO59" s="123"/>
      <c r="AP59" s="123"/>
      <c r="AQ59" s="123">
        <v>6261113</v>
      </c>
      <c r="AR59" s="123"/>
      <c r="AS59" s="123"/>
      <c r="AT59" s="123"/>
      <c r="AU59" s="123"/>
      <c r="AV59" s="123"/>
      <c r="AW59" s="123">
        <f>AG59-Q59</f>
        <v>-1219685</v>
      </c>
      <c r="AX59" s="123"/>
      <c r="AY59" s="123"/>
      <c r="AZ59" s="123"/>
      <c r="BA59" s="123"/>
      <c r="BB59" s="123">
        <f>AL59-V59</f>
        <v>0</v>
      </c>
      <c r="BC59" s="123"/>
      <c r="BD59" s="123"/>
      <c r="BE59" s="123"/>
      <c r="BF59" s="123"/>
      <c r="BG59" s="123">
        <f>SUM(AW59:BF59)</f>
        <v>-1219685</v>
      </c>
      <c r="BH59" s="123"/>
      <c r="BI59" s="123"/>
      <c r="BJ59" s="123"/>
      <c r="BK59" s="123"/>
      <c r="BL59" s="123"/>
      <c r="BM59" s="12"/>
      <c r="BN59" s="12"/>
      <c r="BO59" s="12"/>
      <c r="BP59" s="12"/>
      <c r="BQ59" s="12"/>
    </row>
    <row r="60" spans="1:79" ht="68.25" customHeight="1" x14ac:dyDescent="0.25">
      <c r="A60" s="38" t="s">
        <v>67</v>
      </c>
      <c r="B60" s="39"/>
      <c r="C60" s="39"/>
      <c r="D60" s="39"/>
      <c r="E60" s="39"/>
      <c r="F60" s="39"/>
      <c r="G60" s="39"/>
      <c r="H60" s="39"/>
      <c r="I60" s="39"/>
      <c r="J60" s="39"/>
      <c r="K60" s="39"/>
      <c r="L60" s="39"/>
      <c r="M60" s="39"/>
      <c r="N60" s="39"/>
      <c r="O60" s="39"/>
      <c r="P60" s="40"/>
      <c r="Q60" s="123">
        <v>57550</v>
      </c>
      <c r="R60" s="123"/>
      <c r="S60" s="123"/>
      <c r="T60" s="123"/>
      <c r="U60" s="123"/>
      <c r="V60" s="123">
        <v>92450</v>
      </c>
      <c r="W60" s="123"/>
      <c r="X60" s="123"/>
      <c r="Y60" s="123"/>
      <c r="Z60" s="123"/>
      <c r="AA60" s="123">
        <f>SUM(Q60:Z60)</f>
        <v>150000</v>
      </c>
      <c r="AB60" s="123"/>
      <c r="AC60" s="123"/>
      <c r="AD60" s="123"/>
      <c r="AE60" s="123"/>
      <c r="AF60" s="123"/>
      <c r="AG60" s="123">
        <f>45200+12350</f>
        <v>57550</v>
      </c>
      <c r="AH60" s="123"/>
      <c r="AI60" s="123"/>
      <c r="AJ60" s="123"/>
      <c r="AK60" s="123"/>
      <c r="AL60" s="123">
        <v>92450</v>
      </c>
      <c r="AM60" s="123"/>
      <c r="AN60" s="123"/>
      <c r="AO60" s="123"/>
      <c r="AP60" s="123"/>
      <c r="AQ60" s="123">
        <f>AG60+AL60</f>
        <v>150000</v>
      </c>
      <c r="AR60" s="123"/>
      <c r="AS60" s="123"/>
      <c r="AT60" s="123"/>
      <c r="AU60" s="123"/>
      <c r="AV60" s="123"/>
      <c r="AW60" s="123">
        <f>AG60-Q60</f>
        <v>0</v>
      </c>
      <c r="AX60" s="123"/>
      <c r="AY60" s="123"/>
      <c r="AZ60" s="123"/>
      <c r="BA60" s="123"/>
      <c r="BB60" s="123">
        <f>AL60-V60</f>
        <v>0</v>
      </c>
      <c r="BC60" s="123"/>
      <c r="BD60" s="123"/>
      <c r="BE60" s="123"/>
      <c r="BF60" s="123"/>
      <c r="BG60" s="123">
        <f>SUM(AW60:BF60)</f>
        <v>0</v>
      </c>
      <c r="BH60" s="123"/>
      <c r="BI60" s="123"/>
      <c r="BJ60" s="123"/>
      <c r="BK60" s="123"/>
      <c r="BL60" s="123"/>
      <c r="BM60" s="12"/>
      <c r="BN60" s="12"/>
      <c r="BO60" s="12"/>
      <c r="BP60" s="12"/>
      <c r="BQ60" s="12"/>
    </row>
    <row r="61" spans="1:79" s="9" customFormat="1" ht="15.75" x14ac:dyDescent="0.25">
      <c r="A61" s="124" t="s">
        <v>68</v>
      </c>
      <c r="B61" s="124"/>
      <c r="C61" s="124"/>
      <c r="D61" s="124"/>
      <c r="E61" s="124"/>
      <c r="F61" s="124"/>
      <c r="G61" s="124"/>
      <c r="H61" s="124"/>
      <c r="I61" s="124"/>
      <c r="J61" s="124"/>
      <c r="K61" s="124"/>
      <c r="L61" s="124"/>
      <c r="M61" s="124"/>
      <c r="N61" s="124"/>
      <c r="O61" s="124"/>
      <c r="P61" s="124"/>
      <c r="Q61" s="116">
        <f>SUM(Q58:U60)</f>
        <v>296784261.13999999</v>
      </c>
      <c r="R61" s="116"/>
      <c r="S61" s="116"/>
      <c r="T61" s="116"/>
      <c r="U61" s="116"/>
      <c r="V61" s="116">
        <f>SUM(V58:Z60)</f>
        <v>78354783.549999997</v>
      </c>
      <c r="W61" s="116"/>
      <c r="X61" s="116"/>
      <c r="Y61" s="116"/>
      <c r="Z61" s="116"/>
      <c r="AA61" s="116">
        <f>AA58+AA59+AA60</f>
        <v>375139044.69</v>
      </c>
      <c r="AB61" s="116"/>
      <c r="AC61" s="116"/>
      <c r="AD61" s="116"/>
      <c r="AE61" s="116"/>
      <c r="AF61" s="116"/>
      <c r="AG61" s="116">
        <f>AG58+AG59+AG60</f>
        <v>293045823.23000002</v>
      </c>
      <c r="AH61" s="116"/>
      <c r="AI61" s="116"/>
      <c r="AJ61" s="116"/>
      <c r="AK61" s="116"/>
      <c r="AL61" s="116">
        <f>AU49</f>
        <v>71186706.359999999</v>
      </c>
      <c r="AM61" s="116"/>
      <c r="AN61" s="116"/>
      <c r="AO61" s="116"/>
      <c r="AP61" s="116"/>
      <c r="AQ61" s="116">
        <f>AG61+AL61</f>
        <v>364232529.59000003</v>
      </c>
      <c r="AR61" s="116"/>
      <c r="AS61" s="116"/>
      <c r="AT61" s="116"/>
      <c r="AU61" s="116"/>
      <c r="AV61" s="116"/>
      <c r="AW61" s="116">
        <f>SUM(AW58:BA60)</f>
        <v>-3738437.9099999666</v>
      </c>
      <c r="AX61" s="116"/>
      <c r="AY61" s="116"/>
      <c r="AZ61" s="116"/>
      <c r="BA61" s="116"/>
      <c r="BB61" s="116">
        <f>SUM(BB58:BF60)</f>
        <v>-7168077.1899999976</v>
      </c>
      <c r="BC61" s="116"/>
      <c r="BD61" s="116"/>
      <c r="BE61" s="116"/>
      <c r="BF61" s="116"/>
      <c r="BG61" s="116">
        <f>AW61+BB61</f>
        <v>-10906515.099999964</v>
      </c>
      <c r="BH61" s="116"/>
      <c r="BI61" s="116"/>
      <c r="BJ61" s="116"/>
      <c r="BK61" s="116"/>
      <c r="BL61" s="116"/>
      <c r="BM61" s="14"/>
      <c r="BN61" s="14"/>
      <c r="BO61" s="14"/>
      <c r="BP61" s="14"/>
      <c r="BQ61" s="14"/>
      <c r="CA61" s="9" t="s">
        <v>69</v>
      </c>
    </row>
    <row r="63" spans="1:79" ht="15.75" customHeight="1" x14ac:dyDescent="0.2">
      <c r="A63" s="41" t="s">
        <v>70</v>
      </c>
      <c r="B63" s="41"/>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row>
    <row r="65" spans="1:79" ht="45" customHeight="1" x14ac:dyDescent="0.2">
      <c r="A65" s="117" t="s">
        <v>71</v>
      </c>
      <c r="B65" s="118"/>
      <c r="C65" s="117" t="s">
        <v>72</v>
      </c>
      <c r="D65" s="121"/>
      <c r="E65" s="121"/>
      <c r="F65" s="121"/>
      <c r="G65" s="121"/>
      <c r="H65" s="121"/>
      <c r="I65" s="118"/>
      <c r="J65" s="117" t="s">
        <v>73</v>
      </c>
      <c r="K65" s="121"/>
      <c r="L65" s="121"/>
      <c r="M65" s="121"/>
      <c r="N65" s="118"/>
      <c r="O65" s="117" t="s">
        <v>74</v>
      </c>
      <c r="P65" s="121"/>
      <c r="Q65" s="121"/>
      <c r="R65" s="121"/>
      <c r="S65" s="121"/>
      <c r="T65" s="121"/>
      <c r="U65" s="121"/>
      <c r="V65" s="121"/>
      <c r="W65" s="121"/>
      <c r="X65" s="118"/>
      <c r="Y65" s="114" t="s">
        <v>37</v>
      </c>
      <c r="Z65" s="114"/>
      <c r="AA65" s="114"/>
      <c r="AB65" s="114"/>
      <c r="AC65" s="114"/>
      <c r="AD65" s="114"/>
      <c r="AE65" s="114"/>
      <c r="AF65" s="114"/>
      <c r="AG65" s="114"/>
      <c r="AH65" s="114"/>
      <c r="AI65" s="114"/>
      <c r="AJ65" s="114"/>
      <c r="AK65" s="114"/>
      <c r="AL65" s="114"/>
      <c r="AM65" s="114"/>
      <c r="AN65" s="114" t="s">
        <v>75</v>
      </c>
      <c r="AO65" s="114"/>
      <c r="AP65" s="114"/>
      <c r="AQ65" s="114"/>
      <c r="AR65" s="114"/>
      <c r="AS65" s="114"/>
      <c r="AT65" s="114"/>
      <c r="AU65" s="114"/>
      <c r="AV65" s="114"/>
      <c r="AW65" s="114"/>
      <c r="AX65" s="114"/>
      <c r="AY65" s="114"/>
      <c r="AZ65" s="114"/>
      <c r="BA65" s="114"/>
      <c r="BB65" s="114"/>
      <c r="BC65" s="115" t="s">
        <v>39</v>
      </c>
      <c r="BD65" s="115"/>
      <c r="BE65" s="115"/>
      <c r="BF65" s="115"/>
      <c r="BG65" s="115"/>
      <c r="BH65" s="115"/>
      <c r="BI65" s="115"/>
      <c r="BJ65" s="115"/>
      <c r="BK65" s="115"/>
      <c r="BL65" s="115"/>
      <c r="BM65" s="115"/>
      <c r="BN65" s="115"/>
      <c r="BO65" s="115"/>
      <c r="BP65" s="115"/>
      <c r="BQ65" s="115"/>
      <c r="BR65" s="15"/>
      <c r="BS65" s="15"/>
      <c r="BT65" s="15"/>
      <c r="BU65" s="15"/>
      <c r="BV65" s="15"/>
      <c r="BW65" s="15"/>
      <c r="BX65" s="15"/>
      <c r="BY65" s="15"/>
      <c r="BZ65" s="16"/>
    </row>
    <row r="66" spans="1:79" ht="32.25" customHeight="1" x14ac:dyDescent="0.2">
      <c r="A66" s="119"/>
      <c r="B66" s="120"/>
      <c r="C66" s="119"/>
      <c r="D66" s="122"/>
      <c r="E66" s="122"/>
      <c r="F66" s="122"/>
      <c r="G66" s="122"/>
      <c r="H66" s="122"/>
      <c r="I66" s="120"/>
      <c r="J66" s="119"/>
      <c r="K66" s="122"/>
      <c r="L66" s="122"/>
      <c r="M66" s="122"/>
      <c r="N66" s="120"/>
      <c r="O66" s="119"/>
      <c r="P66" s="122"/>
      <c r="Q66" s="122"/>
      <c r="R66" s="122"/>
      <c r="S66" s="122"/>
      <c r="T66" s="122"/>
      <c r="U66" s="122"/>
      <c r="V66" s="122"/>
      <c r="W66" s="122"/>
      <c r="X66" s="120"/>
      <c r="Y66" s="43" t="s">
        <v>40</v>
      </c>
      <c r="Z66" s="108"/>
      <c r="AA66" s="108"/>
      <c r="AB66" s="108"/>
      <c r="AC66" s="44"/>
      <c r="AD66" s="43" t="s">
        <v>41</v>
      </c>
      <c r="AE66" s="108"/>
      <c r="AF66" s="108"/>
      <c r="AG66" s="108"/>
      <c r="AH66" s="44"/>
      <c r="AI66" s="114" t="s">
        <v>42</v>
      </c>
      <c r="AJ66" s="114"/>
      <c r="AK66" s="114"/>
      <c r="AL66" s="114"/>
      <c r="AM66" s="114"/>
      <c r="AN66" s="114" t="s">
        <v>40</v>
      </c>
      <c r="AO66" s="114"/>
      <c r="AP66" s="114"/>
      <c r="AQ66" s="114"/>
      <c r="AR66" s="114"/>
      <c r="AS66" s="114" t="s">
        <v>41</v>
      </c>
      <c r="AT66" s="114"/>
      <c r="AU66" s="114"/>
      <c r="AV66" s="114"/>
      <c r="AW66" s="114"/>
      <c r="AX66" s="114" t="s">
        <v>42</v>
      </c>
      <c r="AY66" s="114"/>
      <c r="AZ66" s="114"/>
      <c r="BA66" s="114"/>
      <c r="BB66" s="114"/>
      <c r="BC66" s="114" t="s">
        <v>40</v>
      </c>
      <c r="BD66" s="114"/>
      <c r="BE66" s="114"/>
      <c r="BF66" s="114"/>
      <c r="BG66" s="114"/>
      <c r="BH66" s="114" t="s">
        <v>41</v>
      </c>
      <c r="BI66" s="114"/>
      <c r="BJ66" s="114"/>
      <c r="BK66" s="114"/>
      <c r="BL66" s="114"/>
      <c r="BM66" s="114" t="s">
        <v>42</v>
      </c>
      <c r="BN66" s="114"/>
      <c r="BO66" s="114"/>
      <c r="BP66" s="114"/>
      <c r="BQ66" s="114"/>
      <c r="BR66" s="11"/>
      <c r="BS66" s="11"/>
      <c r="BT66" s="11"/>
      <c r="BU66" s="11"/>
      <c r="BV66" s="11"/>
      <c r="BW66" s="11"/>
      <c r="BX66" s="11"/>
      <c r="BY66" s="11"/>
      <c r="BZ66" s="16"/>
    </row>
    <row r="67" spans="1:79" ht="15.95" customHeight="1" x14ac:dyDescent="0.2">
      <c r="A67" s="114">
        <v>1</v>
      </c>
      <c r="B67" s="114"/>
      <c r="C67" s="114">
        <v>2</v>
      </c>
      <c r="D67" s="114"/>
      <c r="E67" s="114"/>
      <c r="F67" s="114"/>
      <c r="G67" s="114"/>
      <c r="H67" s="114"/>
      <c r="I67" s="114"/>
      <c r="J67" s="114">
        <v>3</v>
      </c>
      <c r="K67" s="114"/>
      <c r="L67" s="114"/>
      <c r="M67" s="114"/>
      <c r="N67" s="114"/>
      <c r="O67" s="114">
        <v>4</v>
      </c>
      <c r="P67" s="114"/>
      <c r="Q67" s="114"/>
      <c r="R67" s="114"/>
      <c r="S67" s="114"/>
      <c r="T67" s="114"/>
      <c r="U67" s="114"/>
      <c r="V67" s="114"/>
      <c r="W67" s="114"/>
      <c r="X67" s="114"/>
      <c r="Y67" s="114">
        <v>5</v>
      </c>
      <c r="Z67" s="114"/>
      <c r="AA67" s="114"/>
      <c r="AB67" s="114"/>
      <c r="AC67" s="114"/>
      <c r="AD67" s="114">
        <v>6</v>
      </c>
      <c r="AE67" s="114"/>
      <c r="AF67" s="114"/>
      <c r="AG67" s="114"/>
      <c r="AH67" s="114"/>
      <c r="AI67" s="114">
        <v>7</v>
      </c>
      <c r="AJ67" s="114"/>
      <c r="AK67" s="114"/>
      <c r="AL67" s="114"/>
      <c r="AM67" s="114"/>
      <c r="AN67" s="43">
        <v>8</v>
      </c>
      <c r="AO67" s="108"/>
      <c r="AP67" s="108"/>
      <c r="AQ67" s="108"/>
      <c r="AR67" s="44"/>
      <c r="AS67" s="43">
        <v>9</v>
      </c>
      <c r="AT67" s="108"/>
      <c r="AU67" s="108"/>
      <c r="AV67" s="108"/>
      <c r="AW67" s="44"/>
      <c r="AX67" s="43">
        <v>10</v>
      </c>
      <c r="AY67" s="108"/>
      <c r="AZ67" s="108"/>
      <c r="BA67" s="108"/>
      <c r="BB67" s="44"/>
      <c r="BC67" s="43">
        <v>11</v>
      </c>
      <c r="BD67" s="108"/>
      <c r="BE67" s="108"/>
      <c r="BF67" s="108"/>
      <c r="BG67" s="44"/>
      <c r="BH67" s="43">
        <v>12</v>
      </c>
      <c r="BI67" s="108"/>
      <c r="BJ67" s="108"/>
      <c r="BK67" s="108"/>
      <c r="BL67" s="44"/>
      <c r="BM67" s="43">
        <v>13</v>
      </c>
      <c r="BN67" s="108"/>
      <c r="BO67" s="108"/>
      <c r="BP67" s="108"/>
      <c r="BQ67" s="44"/>
      <c r="BR67" s="11"/>
      <c r="BS67" s="11"/>
      <c r="BT67" s="11"/>
      <c r="BU67" s="11"/>
      <c r="BV67" s="11"/>
      <c r="BW67" s="11"/>
      <c r="BX67" s="11"/>
      <c r="BY67" s="11"/>
      <c r="BZ67" s="16"/>
    </row>
    <row r="68" spans="1:79" ht="12.75" hidden="1" customHeight="1" x14ac:dyDescent="0.2">
      <c r="A68" s="109" t="s">
        <v>21</v>
      </c>
      <c r="B68" s="109"/>
      <c r="C68" s="110" t="s">
        <v>22</v>
      </c>
      <c r="D68" s="111"/>
      <c r="E68" s="111"/>
      <c r="F68" s="111"/>
      <c r="G68" s="111"/>
      <c r="H68" s="111"/>
      <c r="I68" s="112"/>
      <c r="J68" s="109" t="s">
        <v>76</v>
      </c>
      <c r="K68" s="109"/>
      <c r="L68" s="109"/>
      <c r="M68" s="109"/>
      <c r="N68" s="109"/>
      <c r="O68" s="113" t="s">
        <v>77</v>
      </c>
      <c r="P68" s="113"/>
      <c r="Q68" s="113"/>
      <c r="R68" s="113"/>
      <c r="S68" s="113"/>
      <c r="T68" s="113"/>
      <c r="U68" s="113"/>
      <c r="V68" s="113"/>
      <c r="W68" s="113"/>
      <c r="X68" s="110"/>
      <c r="Y68" s="107" t="s">
        <v>44</v>
      </c>
      <c r="Z68" s="107"/>
      <c r="AA68" s="107"/>
      <c r="AB68" s="107"/>
      <c r="AC68" s="107"/>
      <c r="AD68" s="107" t="s">
        <v>78</v>
      </c>
      <c r="AE68" s="107"/>
      <c r="AF68" s="107"/>
      <c r="AG68" s="107"/>
      <c r="AH68" s="107"/>
      <c r="AI68" s="107" t="s">
        <v>46</v>
      </c>
      <c r="AJ68" s="107"/>
      <c r="AK68" s="107"/>
      <c r="AL68" s="107"/>
      <c r="AM68" s="107"/>
      <c r="AN68" s="107" t="s">
        <v>79</v>
      </c>
      <c r="AO68" s="107"/>
      <c r="AP68" s="107"/>
      <c r="AQ68" s="107"/>
      <c r="AR68" s="107"/>
      <c r="AS68" s="107" t="s">
        <v>47</v>
      </c>
      <c r="AT68" s="107"/>
      <c r="AU68" s="107"/>
      <c r="AV68" s="107"/>
      <c r="AW68" s="107"/>
      <c r="AX68" s="107" t="s">
        <v>46</v>
      </c>
      <c r="AY68" s="107"/>
      <c r="AZ68" s="107"/>
      <c r="BA68" s="107"/>
      <c r="BB68" s="107"/>
      <c r="BC68" s="107" t="s">
        <v>80</v>
      </c>
      <c r="BD68" s="107"/>
      <c r="BE68" s="107"/>
      <c r="BF68" s="107"/>
      <c r="BG68" s="107"/>
      <c r="BH68" s="107" t="s">
        <v>80</v>
      </c>
      <c r="BI68" s="107"/>
      <c r="BJ68" s="107"/>
      <c r="BK68" s="107"/>
      <c r="BL68" s="107"/>
      <c r="BM68" s="106" t="s">
        <v>46</v>
      </c>
      <c r="BN68" s="106"/>
      <c r="BO68" s="106"/>
      <c r="BP68" s="106"/>
      <c r="BQ68" s="106"/>
      <c r="BR68" s="17"/>
      <c r="BS68" s="17"/>
      <c r="BT68" s="16"/>
      <c r="BU68" s="16"/>
      <c r="BV68" s="16"/>
      <c r="BW68" s="16"/>
      <c r="BX68" s="16"/>
      <c r="BY68" s="16"/>
      <c r="BZ68" s="16"/>
      <c r="CA68" s="1" t="s">
        <v>81</v>
      </c>
    </row>
    <row r="69" spans="1:79" ht="15.75" x14ac:dyDescent="0.2">
      <c r="A69" s="43" t="s">
        <v>4</v>
      </c>
      <c r="B69" s="44"/>
      <c r="C69" s="48" t="s">
        <v>82</v>
      </c>
      <c r="D69" s="49"/>
      <c r="E69" s="49"/>
      <c r="F69" s="49"/>
      <c r="G69" s="49"/>
      <c r="H69" s="49"/>
      <c r="I69" s="50"/>
      <c r="J69" s="48"/>
      <c r="K69" s="49"/>
      <c r="L69" s="49"/>
      <c r="M69" s="49"/>
      <c r="N69" s="50"/>
      <c r="O69" s="48"/>
      <c r="P69" s="49"/>
      <c r="Q69" s="49"/>
      <c r="R69" s="49"/>
      <c r="S69" s="49"/>
      <c r="T69" s="49"/>
      <c r="U69" s="49"/>
      <c r="V69" s="49"/>
      <c r="W69" s="49"/>
      <c r="X69" s="50"/>
      <c r="Y69" s="57"/>
      <c r="Z69" s="58"/>
      <c r="AA69" s="58"/>
      <c r="AB69" s="58"/>
      <c r="AC69" s="59"/>
      <c r="AD69" s="57"/>
      <c r="AE69" s="58"/>
      <c r="AF69" s="58"/>
      <c r="AG69" s="58"/>
      <c r="AH69" s="59"/>
      <c r="AI69" s="57"/>
      <c r="AJ69" s="58"/>
      <c r="AK69" s="58"/>
      <c r="AL69" s="58"/>
      <c r="AM69" s="59"/>
      <c r="AN69" s="57"/>
      <c r="AO69" s="58"/>
      <c r="AP69" s="58"/>
      <c r="AQ69" s="58"/>
      <c r="AR69" s="59"/>
      <c r="AS69" s="57"/>
      <c r="AT69" s="58"/>
      <c r="AU69" s="58"/>
      <c r="AV69" s="58"/>
      <c r="AW69" s="59"/>
      <c r="AX69" s="60"/>
      <c r="AY69" s="61"/>
      <c r="AZ69" s="61"/>
      <c r="BA69" s="61"/>
      <c r="BB69" s="62"/>
      <c r="BC69" s="60"/>
      <c r="BD69" s="61"/>
      <c r="BE69" s="61"/>
      <c r="BF69" s="61"/>
      <c r="BG69" s="62"/>
      <c r="BH69" s="60"/>
      <c r="BI69" s="61"/>
      <c r="BJ69" s="61"/>
      <c r="BK69" s="61"/>
      <c r="BL69" s="62"/>
      <c r="BM69" s="60"/>
      <c r="BN69" s="61"/>
      <c r="BO69" s="61"/>
      <c r="BP69" s="61"/>
      <c r="BQ69" s="62"/>
      <c r="BR69" s="18"/>
      <c r="BS69" s="18"/>
      <c r="BT69" s="18"/>
      <c r="BU69" s="18"/>
      <c r="BV69" s="18"/>
      <c r="BW69" s="18"/>
      <c r="BX69" s="18"/>
      <c r="BY69" s="18"/>
      <c r="BZ69" s="16"/>
      <c r="CA69" s="1" t="s">
        <v>83</v>
      </c>
    </row>
    <row r="70" spans="1:79" ht="47.25" customHeight="1" x14ac:dyDescent="0.2">
      <c r="A70" s="43"/>
      <c r="B70" s="44"/>
      <c r="C70" s="45" t="s">
        <v>84</v>
      </c>
      <c r="D70" s="46"/>
      <c r="E70" s="46"/>
      <c r="F70" s="46"/>
      <c r="G70" s="46"/>
      <c r="H70" s="46"/>
      <c r="I70" s="47"/>
      <c r="J70" s="48" t="s">
        <v>85</v>
      </c>
      <c r="K70" s="49"/>
      <c r="L70" s="49"/>
      <c r="M70" s="49"/>
      <c r="N70" s="50"/>
      <c r="O70" s="48" t="s">
        <v>86</v>
      </c>
      <c r="P70" s="49"/>
      <c r="Q70" s="49"/>
      <c r="R70" s="49"/>
      <c r="S70" s="49"/>
      <c r="T70" s="49"/>
      <c r="U70" s="49"/>
      <c r="V70" s="49"/>
      <c r="W70" s="49"/>
      <c r="X70" s="50"/>
      <c r="Y70" s="57">
        <v>50</v>
      </c>
      <c r="Z70" s="58"/>
      <c r="AA70" s="58"/>
      <c r="AB70" s="58"/>
      <c r="AC70" s="59"/>
      <c r="AD70" s="57"/>
      <c r="AE70" s="58"/>
      <c r="AF70" s="58"/>
      <c r="AG70" s="58"/>
      <c r="AH70" s="59"/>
      <c r="AI70" s="57">
        <f>SUM(Y70:AH70)</f>
        <v>50</v>
      </c>
      <c r="AJ70" s="58"/>
      <c r="AK70" s="58"/>
      <c r="AL70" s="58"/>
      <c r="AM70" s="59"/>
      <c r="AN70" s="57">
        <v>50</v>
      </c>
      <c r="AO70" s="58"/>
      <c r="AP70" s="58"/>
      <c r="AQ70" s="58"/>
      <c r="AR70" s="59"/>
      <c r="AS70" s="57"/>
      <c r="AT70" s="58"/>
      <c r="AU70" s="58"/>
      <c r="AV70" s="58"/>
      <c r="AW70" s="59"/>
      <c r="AX70" s="77">
        <f>SUM(AN70:AW70)</f>
        <v>50</v>
      </c>
      <c r="AY70" s="78"/>
      <c r="AZ70" s="78"/>
      <c r="BA70" s="78"/>
      <c r="BB70" s="79"/>
      <c r="BC70" s="77">
        <f>AN70-Y70</f>
        <v>0</v>
      </c>
      <c r="BD70" s="78"/>
      <c r="BE70" s="78"/>
      <c r="BF70" s="78"/>
      <c r="BG70" s="79"/>
      <c r="BH70" s="77">
        <f>AS70-AD70</f>
        <v>0</v>
      </c>
      <c r="BI70" s="78"/>
      <c r="BJ70" s="78"/>
      <c r="BK70" s="78"/>
      <c r="BL70" s="79"/>
      <c r="BM70" s="77">
        <f>SUM(BC70:BL70)</f>
        <v>0</v>
      </c>
      <c r="BN70" s="78"/>
      <c r="BO70" s="78"/>
      <c r="BP70" s="78"/>
      <c r="BQ70" s="79"/>
      <c r="BR70" s="18"/>
      <c r="BS70" s="18"/>
      <c r="BT70" s="18"/>
      <c r="BU70" s="18"/>
      <c r="BV70" s="18"/>
      <c r="BW70" s="18"/>
      <c r="BX70" s="18"/>
      <c r="BY70" s="18"/>
      <c r="BZ70" s="16"/>
      <c r="CA70" s="1" t="s">
        <v>83</v>
      </c>
    </row>
    <row r="71" spans="1:79" ht="48" customHeight="1" x14ac:dyDescent="0.2">
      <c r="A71" s="43"/>
      <c r="B71" s="44"/>
      <c r="C71" s="45" t="s">
        <v>87</v>
      </c>
      <c r="D71" s="46"/>
      <c r="E71" s="46"/>
      <c r="F71" s="46"/>
      <c r="G71" s="46"/>
      <c r="H71" s="46"/>
      <c r="I71" s="47"/>
      <c r="J71" s="48" t="s">
        <v>85</v>
      </c>
      <c r="K71" s="49"/>
      <c r="L71" s="49"/>
      <c r="M71" s="49"/>
      <c r="N71" s="50"/>
      <c r="O71" s="48" t="s">
        <v>86</v>
      </c>
      <c r="P71" s="49"/>
      <c r="Q71" s="49"/>
      <c r="R71" s="49"/>
      <c r="S71" s="49"/>
      <c r="T71" s="49"/>
      <c r="U71" s="49"/>
      <c r="V71" s="49"/>
      <c r="W71" s="49"/>
      <c r="X71" s="50"/>
      <c r="Y71" s="57">
        <v>1282</v>
      </c>
      <c r="Z71" s="58"/>
      <c r="AA71" s="58"/>
      <c r="AB71" s="58"/>
      <c r="AC71" s="59"/>
      <c r="AD71" s="57"/>
      <c r="AE71" s="58"/>
      <c r="AF71" s="58"/>
      <c r="AG71" s="58"/>
      <c r="AH71" s="59"/>
      <c r="AI71" s="57">
        <f t="shared" ref="AI71:AI84" si="4">SUM(Y71:AH71)</f>
        <v>1282</v>
      </c>
      <c r="AJ71" s="58"/>
      <c r="AK71" s="58"/>
      <c r="AL71" s="58"/>
      <c r="AM71" s="59"/>
      <c r="AN71" s="57">
        <v>1282</v>
      </c>
      <c r="AO71" s="58"/>
      <c r="AP71" s="58"/>
      <c r="AQ71" s="58"/>
      <c r="AR71" s="59"/>
      <c r="AS71" s="57"/>
      <c r="AT71" s="58"/>
      <c r="AU71" s="58"/>
      <c r="AV71" s="58"/>
      <c r="AW71" s="59"/>
      <c r="AX71" s="77">
        <f t="shared" ref="AX71:AX76" si="5">SUM(AN71:AW71)</f>
        <v>1282</v>
      </c>
      <c r="AY71" s="78"/>
      <c r="AZ71" s="78"/>
      <c r="BA71" s="78"/>
      <c r="BB71" s="79"/>
      <c r="BC71" s="77">
        <f t="shared" ref="BC71:BC84" si="6">AN71-Y71</f>
        <v>0</v>
      </c>
      <c r="BD71" s="78"/>
      <c r="BE71" s="78"/>
      <c r="BF71" s="78"/>
      <c r="BG71" s="79"/>
      <c r="BH71" s="77">
        <f t="shared" ref="BH71:BH84" si="7">AS71-AD71</f>
        <v>0</v>
      </c>
      <c r="BI71" s="78"/>
      <c r="BJ71" s="78"/>
      <c r="BK71" s="78"/>
      <c r="BL71" s="79"/>
      <c r="BM71" s="77">
        <f t="shared" ref="BM71:BM84" si="8">SUM(BC71:BL71)</f>
        <v>0</v>
      </c>
      <c r="BN71" s="78"/>
      <c r="BO71" s="78"/>
      <c r="BP71" s="78"/>
      <c r="BQ71" s="79"/>
      <c r="BR71" s="18"/>
      <c r="BS71" s="18"/>
      <c r="BT71" s="18"/>
      <c r="BU71" s="18"/>
      <c r="BV71" s="18"/>
      <c r="BW71" s="18"/>
      <c r="BX71" s="18"/>
      <c r="BY71" s="18"/>
      <c r="BZ71" s="16"/>
      <c r="CA71" s="1" t="s">
        <v>83</v>
      </c>
    </row>
    <row r="72" spans="1:79" ht="57" customHeight="1" x14ac:dyDescent="0.2">
      <c r="A72" s="43"/>
      <c r="B72" s="44"/>
      <c r="C72" s="45" t="s">
        <v>88</v>
      </c>
      <c r="D72" s="46"/>
      <c r="E72" s="46"/>
      <c r="F72" s="46"/>
      <c r="G72" s="46"/>
      <c r="H72" s="46"/>
      <c r="I72" s="47"/>
      <c r="J72" s="48" t="s">
        <v>85</v>
      </c>
      <c r="K72" s="49"/>
      <c r="L72" s="49"/>
      <c r="M72" s="49"/>
      <c r="N72" s="50"/>
      <c r="O72" s="80" t="s">
        <v>89</v>
      </c>
      <c r="P72" s="81"/>
      <c r="Q72" s="81"/>
      <c r="R72" s="81"/>
      <c r="S72" s="81"/>
      <c r="T72" s="81"/>
      <c r="U72" s="81"/>
      <c r="V72" s="81"/>
      <c r="W72" s="81"/>
      <c r="X72" s="82"/>
      <c r="Y72" s="57">
        <v>19</v>
      </c>
      <c r="Z72" s="58"/>
      <c r="AA72" s="58"/>
      <c r="AB72" s="58"/>
      <c r="AC72" s="59"/>
      <c r="AD72" s="57"/>
      <c r="AE72" s="58"/>
      <c r="AF72" s="58"/>
      <c r="AG72" s="58"/>
      <c r="AH72" s="59"/>
      <c r="AI72" s="57">
        <v>19</v>
      </c>
      <c r="AJ72" s="58"/>
      <c r="AK72" s="58"/>
      <c r="AL72" s="58"/>
      <c r="AM72" s="59"/>
      <c r="AN72" s="57">
        <v>19</v>
      </c>
      <c r="AO72" s="58"/>
      <c r="AP72" s="58"/>
      <c r="AQ72" s="58"/>
      <c r="AR72" s="59"/>
      <c r="AS72" s="57"/>
      <c r="AT72" s="58"/>
      <c r="AU72" s="58"/>
      <c r="AV72" s="58"/>
      <c r="AW72" s="59"/>
      <c r="AX72" s="77">
        <v>19</v>
      </c>
      <c r="AY72" s="78"/>
      <c r="AZ72" s="78"/>
      <c r="BA72" s="78"/>
      <c r="BB72" s="79"/>
      <c r="BC72" s="77">
        <v>0</v>
      </c>
      <c r="BD72" s="78"/>
      <c r="BE72" s="78"/>
      <c r="BF72" s="78"/>
      <c r="BG72" s="79"/>
      <c r="BH72" s="77">
        <v>0</v>
      </c>
      <c r="BI72" s="78"/>
      <c r="BJ72" s="78"/>
      <c r="BK72" s="78"/>
      <c r="BL72" s="79"/>
      <c r="BM72" s="77">
        <v>0</v>
      </c>
      <c r="BN72" s="78"/>
      <c r="BO72" s="78"/>
      <c r="BP72" s="78"/>
      <c r="BQ72" s="79"/>
      <c r="BR72" s="18"/>
      <c r="BS72" s="18"/>
      <c r="BT72" s="18"/>
      <c r="BU72" s="18"/>
      <c r="BV72" s="18"/>
      <c r="BW72" s="18"/>
      <c r="BX72" s="18"/>
      <c r="BY72" s="18"/>
      <c r="BZ72" s="16"/>
    </row>
    <row r="73" spans="1:79" ht="81.75" customHeight="1" x14ac:dyDescent="0.2">
      <c r="A73" s="43"/>
      <c r="B73" s="44"/>
      <c r="C73" s="45" t="s">
        <v>90</v>
      </c>
      <c r="D73" s="46"/>
      <c r="E73" s="46"/>
      <c r="F73" s="46"/>
      <c r="G73" s="46"/>
      <c r="H73" s="46"/>
      <c r="I73" s="47"/>
      <c r="J73" s="48" t="s">
        <v>85</v>
      </c>
      <c r="K73" s="49"/>
      <c r="L73" s="49"/>
      <c r="M73" s="49"/>
      <c r="N73" s="50"/>
      <c r="O73" s="48" t="s">
        <v>91</v>
      </c>
      <c r="P73" s="49"/>
      <c r="Q73" s="49"/>
      <c r="R73" s="49"/>
      <c r="S73" s="49"/>
      <c r="T73" s="49"/>
      <c r="U73" s="49"/>
      <c r="V73" s="49"/>
      <c r="W73" s="49"/>
      <c r="X73" s="50"/>
      <c r="Y73" s="54">
        <v>3417.33</v>
      </c>
      <c r="Z73" s="55"/>
      <c r="AA73" s="55"/>
      <c r="AB73" s="55"/>
      <c r="AC73" s="56"/>
      <c r="AD73" s="54">
        <v>131.83000000000001</v>
      </c>
      <c r="AE73" s="55"/>
      <c r="AF73" s="55"/>
      <c r="AG73" s="55"/>
      <c r="AH73" s="56"/>
      <c r="AI73" s="54">
        <f t="shared" si="4"/>
        <v>3549.16</v>
      </c>
      <c r="AJ73" s="55"/>
      <c r="AK73" s="55"/>
      <c r="AL73" s="55"/>
      <c r="AM73" s="56"/>
      <c r="AN73" s="54">
        <v>3417.33</v>
      </c>
      <c r="AO73" s="55"/>
      <c r="AP73" s="55"/>
      <c r="AQ73" s="55"/>
      <c r="AR73" s="56"/>
      <c r="AS73" s="54">
        <v>131.83000000000001</v>
      </c>
      <c r="AT73" s="55"/>
      <c r="AU73" s="55"/>
      <c r="AV73" s="55"/>
      <c r="AW73" s="56"/>
      <c r="AX73" s="54">
        <f t="shared" si="5"/>
        <v>3549.16</v>
      </c>
      <c r="AY73" s="55"/>
      <c r="AZ73" s="55"/>
      <c r="BA73" s="55"/>
      <c r="BB73" s="56"/>
      <c r="BC73" s="54">
        <f t="shared" si="6"/>
        <v>0</v>
      </c>
      <c r="BD73" s="55"/>
      <c r="BE73" s="55"/>
      <c r="BF73" s="55"/>
      <c r="BG73" s="56"/>
      <c r="BH73" s="54">
        <f t="shared" si="7"/>
        <v>0</v>
      </c>
      <c r="BI73" s="55"/>
      <c r="BJ73" s="55"/>
      <c r="BK73" s="55"/>
      <c r="BL73" s="56"/>
      <c r="BM73" s="54">
        <f t="shared" si="8"/>
        <v>0</v>
      </c>
      <c r="BN73" s="55"/>
      <c r="BO73" s="55"/>
      <c r="BP73" s="55"/>
      <c r="BQ73" s="56"/>
      <c r="BR73" s="18"/>
      <c r="BS73" s="18"/>
      <c r="BT73" s="18"/>
      <c r="BU73" s="18"/>
      <c r="BV73" s="18"/>
      <c r="BW73" s="18"/>
      <c r="BX73" s="18"/>
      <c r="BY73" s="18"/>
      <c r="BZ73" s="16"/>
      <c r="CA73" s="1" t="s">
        <v>83</v>
      </c>
    </row>
    <row r="74" spans="1:79" ht="82.5" customHeight="1" x14ac:dyDescent="0.2">
      <c r="A74" s="43"/>
      <c r="B74" s="44"/>
      <c r="C74" s="45" t="s">
        <v>92</v>
      </c>
      <c r="D74" s="46"/>
      <c r="E74" s="46"/>
      <c r="F74" s="46"/>
      <c r="G74" s="46"/>
      <c r="H74" s="46"/>
      <c r="I74" s="47"/>
      <c r="J74" s="48" t="s">
        <v>85</v>
      </c>
      <c r="K74" s="49"/>
      <c r="L74" s="49"/>
      <c r="M74" s="49"/>
      <c r="N74" s="50"/>
      <c r="O74" s="48" t="s">
        <v>91</v>
      </c>
      <c r="P74" s="49"/>
      <c r="Q74" s="49"/>
      <c r="R74" s="49"/>
      <c r="S74" s="49"/>
      <c r="T74" s="49"/>
      <c r="U74" s="49"/>
      <c r="V74" s="49"/>
      <c r="W74" s="49"/>
      <c r="X74" s="50"/>
      <c r="Y74" s="54">
        <v>4771.58</v>
      </c>
      <c r="Z74" s="55"/>
      <c r="AA74" s="55"/>
      <c r="AB74" s="55"/>
      <c r="AC74" s="56"/>
      <c r="AD74" s="54">
        <v>154.58000000000001</v>
      </c>
      <c r="AE74" s="55"/>
      <c r="AF74" s="55"/>
      <c r="AG74" s="55"/>
      <c r="AH74" s="56"/>
      <c r="AI74" s="54">
        <f t="shared" si="4"/>
        <v>4926.16</v>
      </c>
      <c r="AJ74" s="55"/>
      <c r="AK74" s="55"/>
      <c r="AL74" s="55"/>
      <c r="AM74" s="56"/>
      <c r="AN74" s="54">
        <v>4771.58</v>
      </c>
      <c r="AO74" s="55"/>
      <c r="AP74" s="55"/>
      <c r="AQ74" s="55"/>
      <c r="AR74" s="56"/>
      <c r="AS74" s="54">
        <v>154.58000000000001</v>
      </c>
      <c r="AT74" s="55"/>
      <c r="AU74" s="55"/>
      <c r="AV74" s="55"/>
      <c r="AW74" s="56"/>
      <c r="AX74" s="54">
        <f t="shared" si="5"/>
        <v>4926.16</v>
      </c>
      <c r="AY74" s="55"/>
      <c r="AZ74" s="55"/>
      <c r="BA74" s="55"/>
      <c r="BB74" s="56"/>
      <c r="BC74" s="54">
        <f t="shared" si="6"/>
        <v>0</v>
      </c>
      <c r="BD74" s="55"/>
      <c r="BE74" s="55"/>
      <c r="BF74" s="55"/>
      <c r="BG74" s="56"/>
      <c r="BH74" s="54">
        <f t="shared" si="7"/>
        <v>0</v>
      </c>
      <c r="BI74" s="55"/>
      <c r="BJ74" s="55"/>
      <c r="BK74" s="55"/>
      <c r="BL74" s="56"/>
      <c r="BM74" s="54">
        <f t="shared" si="8"/>
        <v>0</v>
      </c>
      <c r="BN74" s="55"/>
      <c r="BO74" s="55"/>
      <c r="BP74" s="55"/>
      <c r="BQ74" s="56"/>
      <c r="BR74" s="18"/>
      <c r="BS74" s="18"/>
      <c r="BT74" s="18"/>
      <c r="BU74" s="18"/>
      <c r="BV74" s="18"/>
      <c r="BW74" s="18"/>
      <c r="BX74" s="18"/>
      <c r="BY74" s="18"/>
      <c r="BZ74" s="16"/>
      <c r="CA74" s="1" t="s">
        <v>83</v>
      </c>
    </row>
    <row r="75" spans="1:79" ht="282.75" customHeight="1" x14ac:dyDescent="0.2">
      <c r="A75" s="43"/>
      <c r="B75" s="44"/>
      <c r="C75" s="45" t="s">
        <v>93</v>
      </c>
      <c r="D75" s="46"/>
      <c r="E75" s="46"/>
      <c r="F75" s="46"/>
      <c r="G75" s="46"/>
      <c r="H75" s="46"/>
      <c r="I75" s="47"/>
      <c r="J75" s="48" t="s">
        <v>94</v>
      </c>
      <c r="K75" s="49"/>
      <c r="L75" s="49"/>
      <c r="M75" s="49"/>
      <c r="N75" s="50"/>
      <c r="O75" s="80" t="s">
        <v>95</v>
      </c>
      <c r="P75" s="81"/>
      <c r="Q75" s="81"/>
      <c r="R75" s="81"/>
      <c r="S75" s="81"/>
      <c r="T75" s="81"/>
      <c r="U75" s="81"/>
      <c r="V75" s="81"/>
      <c r="W75" s="81"/>
      <c r="X75" s="82"/>
      <c r="Y75" s="54"/>
      <c r="Z75" s="55"/>
      <c r="AA75" s="55"/>
      <c r="AB75" s="55"/>
      <c r="AC75" s="56"/>
      <c r="AD75" s="54">
        <v>12100334.789999999</v>
      </c>
      <c r="AE75" s="55"/>
      <c r="AF75" s="55"/>
      <c r="AG75" s="55"/>
      <c r="AH75" s="56"/>
      <c r="AI75" s="54">
        <f t="shared" si="4"/>
        <v>12100334.789999999</v>
      </c>
      <c r="AJ75" s="55"/>
      <c r="AK75" s="55"/>
      <c r="AL75" s="55"/>
      <c r="AM75" s="56"/>
      <c r="AN75" s="54"/>
      <c r="AO75" s="55"/>
      <c r="AP75" s="55"/>
      <c r="AQ75" s="55"/>
      <c r="AR75" s="56"/>
      <c r="AS75" s="54">
        <v>10613076.300000001</v>
      </c>
      <c r="AT75" s="55"/>
      <c r="AU75" s="55"/>
      <c r="AV75" s="55"/>
      <c r="AW75" s="56"/>
      <c r="AX75" s="54">
        <f>AN75+AS75</f>
        <v>10613076.300000001</v>
      </c>
      <c r="AY75" s="55"/>
      <c r="AZ75" s="55"/>
      <c r="BA75" s="55"/>
      <c r="BB75" s="56"/>
      <c r="BC75" s="54">
        <f t="shared" si="6"/>
        <v>0</v>
      </c>
      <c r="BD75" s="55"/>
      <c r="BE75" s="55"/>
      <c r="BF75" s="55"/>
      <c r="BG75" s="56"/>
      <c r="BH75" s="54">
        <f t="shared" si="7"/>
        <v>-1487258.4899999984</v>
      </c>
      <c r="BI75" s="55"/>
      <c r="BJ75" s="55"/>
      <c r="BK75" s="55"/>
      <c r="BL75" s="56"/>
      <c r="BM75" s="54">
        <f t="shared" si="8"/>
        <v>-1487258.4899999984</v>
      </c>
      <c r="BN75" s="55"/>
      <c r="BO75" s="55"/>
      <c r="BP75" s="55"/>
      <c r="BQ75" s="56"/>
      <c r="BR75" s="18"/>
      <c r="BS75" s="18"/>
      <c r="BT75" s="18"/>
      <c r="BU75" s="18"/>
      <c r="BV75" s="18"/>
      <c r="BW75" s="18"/>
      <c r="BX75" s="18"/>
      <c r="BY75" s="18"/>
      <c r="BZ75" s="16"/>
      <c r="CA75" s="1" t="s">
        <v>83</v>
      </c>
    </row>
    <row r="76" spans="1:79" ht="252.75" customHeight="1" x14ac:dyDescent="0.2">
      <c r="A76" s="43"/>
      <c r="B76" s="44"/>
      <c r="C76" s="45" t="s">
        <v>96</v>
      </c>
      <c r="D76" s="46"/>
      <c r="E76" s="46"/>
      <c r="F76" s="46"/>
      <c r="G76" s="46"/>
      <c r="H76" s="46"/>
      <c r="I76" s="47"/>
      <c r="J76" s="48" t="s">
        <v>94</v>
      </c>
      <c r="K76" s="49"/>
      <c r="L76" s="49"/>
      <c r="M76" s="49"/>
      <c r="N76" s="50"/>
      <c r="O76" s="103" t="s">
        <v>97</v>
      </c>
      <c r="P76" s="104"/>
      <c r="Q76" s="104"/>
      <c r="R76" s="104"/>
      <c r="S76" s="104"/>
      <c r="T76" s="104"/>
      <c r="U76" s="104"/>
      <c r="V76" s="104"/>
      <c r="W76" s="104"/>
      <c r="X76" s="105"/>
      <c r="Y76" s="54"/>
      <c r="Z76" s="55"/>
      <c r="AA76" s="55"/>
      <c r="AB76" s="55"/>
      <c r="AC76" s="56"/>
      <c r="AD76" s="54">
        <v>4588132.76</v>
      </c>
      <c r="AE76" s="55"/>
      <c r="AF76" s="55"/>
      <c r="AG76" s="55"/>
      <c r="AH76" s="56"/>
      <c r="AI76" s="54">
        <f t="shared" si="4"/>
        <v>4588132.76</v>
      </c>
      <c r="AJ76" s="55"/>
      <c r="AK76" s="55"/>
      <c r="AL76" s="55"/>
      <c r="AM76" s="56"/>
      <c r="AN76" s="54"/>
      <c r="AO76" s="55"/>
      <c r="AP76" s="55"/>
      <c r="AQ76" s="55"/>
      <c r="AR76" s="56"/>
      <c r="AS76" s="54">
        <v>4369019.57</v>
      </c>
      <c r="AT76" s="55"/>
      <c r="AU76" s="55"/>
      <c r="AV76" s="55"/>
      <c r="AW76" s="56"/>
      <c r="AX76" s="54">
        <f t="shared" si="5"/>
        <v>4369019.57</v>
      </c>
      <c r="AY76" s="55"/>
      <c r="AZ76" s="55"/>
      <c r="BA76" s="55"/>
      <c r="BB76" s="56"/>
      <c r="BC76" s="54">
        <f t="shared" si="6"/>
        <v>0</v>
      </c>
      <c r="BD76" s="55"/>
      <c r="BE76" s="55"/>
      <c r="BF76" s="55"/>
      <c r="BG76" s="56"/>
      <c r="BH76" s="54">
        <f t="shared" si="7"/>
        <v>-219113.18999999948</v>
      </c>
      <c r="BI76" s="55"/>
      <c r="BJ76" s="55"/>
      <c r="BK76" s="55"/>
      <c r="BL76" s="56"/>
      <c r="BM76" s="54">
        <f t="shared" si="8"/>
        <v>-219113.18999999948</v>
      </c>
      <c r="BN76" s="55"/>
      <c r="BO76" s="55"/>
      <c r="BP76" s="55"/>
      <c r="BQ76" s="56"/>
      <c r="BR76" s="18"/>
      <c r="BS76" s="18"/>
      <c r="BT76" s="18"/>
      <c r="BU76" s="18"/>
      <c r="BV76" s="18"/>
      <c r="BW76" s="18"/>
      <c r="BX76" s="18"/>
      <c r="BY76" s="18"/>
      <c r="BZ76" s="16"/>
      <c r="CA76" s="1" t="s">
        <v>83</v>
      </c>
    </row>
    <row r="77" spans="1:79" ht="171" customHeight="1" x14ac:dyDescent="0.2">
      <c r="A77" s="43"/>
      <c r="B77" s="44"/>
      <c r="C77" s="45" t="s">
        <v>98</v>
      </c>
      <c r="D77" s="46"/>
      <c r="E77" s="46"/>
      <c r="F77" s="46"/>
      <c r="G77" s="46"/>
      <c r="H77" s="46"/>
      <c r="I77" s="47"/>
      <c r="J77" s="48" t="s">
        <v>94</v>
      </c>
      <c r="K77" s="49"/>
      <c r="L77" s="49"/>
      <c r="M77" s="49"/>
      <c r="N77" s="50"/>
      <c r="O77" s="103" t="s">
        <v>99</v>
      </c>
      <c r="P77" s="104"/>
      <c r="Q77" s="104"/>
      <c r="R77" s="104"/>
      <c r="S77" s="104"/>
      <c r="T77" s="104"/>
      <c r="U77" s="104"/>
      <c r="V77" s="104"/>
      <c r="W77" s="104"/>
      <c r="X77" s="105"/>
      <c r="Y77" s="54"/>
      <c r="Z77" s="55"/>
      <c r="AA77" s="55"/>
      <c r="AB77" s="55"/>
      <c r="AC77" s="56"/>
      <c r="AD77" s="54">
        <v>63361</v>
      </c>
      <c r="AE77" s="55"/>
      <c r="AF77" s="55"/>
      <c r="AG77" s="55"/>
      <c r="AH77" s="56"/>
      <c r="AI77" s="54">
        <f t="shared" si="4"/>
        <v>63361</v>
      </c>
      <c r="AJ77" s="55"/>
      <c r="AK77" s="55"/>
      <c r="AL77" s="55"/>
      <c r="AM77" s="56"/>
      <c r="AN77" s="54"/>
      <c r="AO77" s="55"/>
      <c r="AP77" s="55"/>
      <c r="AQ77" s="55"/>
      <c r="AR77" s="56"/>
      <c r="AS77" s="54">
        <v>47139.76</v>
      </c>
      <c r="AT77" s="55"/>
      <c r="AU77" s="55"/>
      <c r="AV77" s="55"/>
      <c r="AW77" s="56"/>
      <c r="AX77" s="54">
        <f>AS77</f>
        <v>47139.76</v>
      </c>
      <c r="AY77" s="55"/>
      <c r="AZ77" s="55"/>
      <c r="BA77" s="55"/>
      <c r="BB77" s="56"/>
      <c r="BC77" s="54">
        <f t="shared" si="6"/>
        <v>0</v>
      </c>
      <c r="BD77" s="55"/>
      <c r="BE77" s="55"/>
      <c r="BF77" s="55"/>
      <c r="BG77" s="56"/>
      <c r="BH77" s="54">
        <f t="shared" si="7"/>
        <v>-16221.239999999998</v>
      </c>
      <c r="BI77" s="55"/>
      <c r="BJ77" s="55"/>
      <c r="BK77" s="55"/>
      <c r="BL77" s="56"/>
      <c r="BM77" s="54">
        <f t="shared" si="8"/>
        <v>-16221.239999999998</v>
      </c>
      <c r="BN77" s="55"/>
      <c r="BO77" s="55"/>
      <c r="BP77" s="55"/>
      <c r="BQ77" s="56"/>
      <c r="BR77" s="18"/>
      <c r="BS77" s="18"/>
      <c r="BT77" s="18"/>
      <c r="BU77" s="18"/>
      <c r="BV77" s="18"/>
      <c r="BW77" s="18"/>
      <c r="BX77" s="18"/>
      <c r="BY77" s="18"/>
      <c r="BZ77" s="16"/>
      <c r="CA77" s="1" t="s">
        <v>83</v>
      </c>
    </row>
    <row r="78" spans="1:79" ht="409.6" customHeight="1" x14ac:dyDescent="0.2">
      <c r="A78" s="43"/>
      <c r="B78" s="44"/>
      <c r="C78" s="45" t="s">
        <v>100</v>
      </c>
      <c r="D78" s="46"/>
      <c r="E78" s="46"/>
      <c r="F78" s="46"/>
      <c r="G78" s="46"/>
      <c r="H78" s="46"/>
      <c r="I78" s="47"/>
      <c r="J78" s="48" t="s">
        <v>94</v>
      </c>
      <c r="K78" s="49"/>
      <c r="L78" s="49"/>
      <c r="M78" s="49"/>
      <c r="N78" s="50"/>
      <c r="O78" s="80" t="s">
        <v>101</v>
      </c>
      <c r="P78" s="81"/>
      <c r="Q78" s="81"/>
      <c r="R78" s="81"/>
      <c r="S78" s="81"/>
      <c r="T78" s="81"/>
      <c r="U78" s="81"/>
      <c r="V78" s="81"/>
      <c r="W78" s="81"/>
      <c r="X78" s="82"/>
      <c r="Y78" s="54">
        <v>1997400</v>
      </c>
      <c r="Z78" s="55"/>
      <c r="AA78" s="55"/>
      <c r="AB78" s="55"/>
      <c r="AC78" s="56"/>
      <c r="AD78" s="54">
        <v>0</v>
      </c>
      <c r="AE78" s="55"/>
      <c r="AF78" s="55"/>
      <c r="AG78" s="55"/>
      <c r="AH78" s="56"/>
      <c r="AI78" s="54">
        <f t="shared" si="4"/>
        <v>1997400</v>
      </c>
      <c r="AJ78" s="55"/>
      <c r="AK78" s="55"/>
      <c r="AL78" s="55"/>
      <c r="AM78" s="56"/>
      <c r="AN78" s="54">
        <v>1948134</v>
      </c>
      <c r="AO78" s="55"/>
      <c r="AP78" s="55"/>
      <c r="AQ78" s="55"/>
      <c r="AR78" s="56"/>
      <c r="AS78" s="54">
        <v>0</v>
      </c>
      <c r="AT78" s="55"/>
      <c r="AU78" s="55"/>
      <c r="AV78" s="55"/>
      <c r="AW78" s="56"/>
      <c r="AX78" s="54">
        <f>AS78</f>
        <v>0</v>
      </c>
      <c r="AY78" s="55"/>
      <c r="AZ78" s="55"/>
      <c r="BA78" s="55"/>
      <c r="BB78" s="56"/>
      <c r="BC78" s="54">
        <f t="shared" si="6"/>
        <v>-49266</v>
      </c>
      <c r="BD78" s="55"/>
      <c r="BE78" s="55"/>
      <c r="BF78" s="55"/>
      <c r="BG78" s="56"/>
      <c r="BH78" s="54">
        <f t="shared" si="7"/>
        <v>0</v>
      </c>
      <c r="BI78" s="55"/>
      <c r="BJ78" s="55"/>
      <c r="BK78" s="55"/>
      <c r="BL78" s="56"/>
      <c r="BM78" s="54">
        <f t="shared" si="8"/>
        <v>-49266</v>
      </c>
      <c r="BN78" s="55"/>
      <c r="BO78" s="55"/>
      <c r="BP78" s="55"/>
      <c r="BQ78" s="56"/>
      <c r="BR78" s="18"/>
      <c r="BS78" s="18"/>
      <c r="BT78" s="18"/>
      <c r="BU78" s="18"/>
      <c r="BV78" s="18"/>
      <c r="BW78" s="18"/>
      <c r="BX78" s="18"/>
      <c r="BY78" s="18"/>
      <c r="BZ78" s="16"/>
      <c r="CA78" s="1" t="s">
        <v>83</v>
      </c>
    </row>
    <row r="79" spans="1:79" ht="174.75" customHeight="1" x14ac:dyDescent="0.2">
      <c r="A79" s="43"/>
      <c r="B79" s="44"/>
      <c r="C79" s="45" t="s">
        <v>102</v>
      </c>
      <c r="D79" s="46"/>
      <c r="E79" s="46"/>
      <c r="F79" s="46"/>
      <c r="G79" s="46"/>
      <c r="H79" s="46"/>
      <c r="I79" s="47"/>
      <c r="J79" s="48" t="s">
        <v>94</v>
      </c>
      <c r="K79" s="49"/>
      <c r="L79" s="49"/>
      <c r="M79" s="49"/>
      <c r="N79" s="50"/>
      <c r="O79" s="80" t="s">
        <v>103</v>
      </c>
      <c r="P79" s="81"/>
      <c r="Q79" s="81"/>
      <c r="R79" s="81"/>
      <c r="S79" s="81"/>
      <c r="T79" s="81"/>
      <c r="U79" s="81"/>
      <c r="V79" s="81"/>
      <c r="W79" s="81"/>
      <c r="X79" s="82"/>
      <c r="Y79" s="54">
        <v>148148</v>
      </c>
      <c r="Z79" s="55"/>
      <c r="AA79" s="55"/>
      <c r="AB79" s="55"/>
      <c r="AC79" s="56"/>
      <c r="AD79" s="54">
        <v>0</v>
      </c>
      <c r="AE79" s="55"/>
      <c r="AF79" s="55"/>
      <c r="AG79" s="55"/>
      <c r="AH79" s="56"/>
      <c r="AI79" s="54">
        <f t="shared" si="4"/>
        <v>148148</v>
      </c>
      <c r="AJ79" s="55"/>
      <c r="AK79" s="55"/>
      <c r="AL79" s="55"/>
      <c r="AM79" s="56"/>
      <c r="AN79" s="54">
        <v>123083</v>
      </c>
      <c r="AO79" s="55"/>
      <c r="AP79" s="55"/>
      <c r="AQ79" s="55"/>
      <c r="AR79" s="56"/>
      <c r="AS79" s="54">
        <v>0</v>
      </c>
      <c r="AT79" s="55"/>
      <c r="AU79" s="55"/>
      <c r="AV79" s="55"/>
      <c r="AW79" s="56"/>
      <c r="AX79" s="54">
        <f>AN79+AS79</f>
        <v>123083</v>
      </c>
      <c r="AY79" s="55"/>
      <c r="AZ79" s="55"/>
      <c r="BA79" s="55"/>
      <c r="BB79" s="56"/>
      <c r="BC79" s="54">
        <f t="shared" si="6"/>
        <v>-25065</v>
      </c>
      <c r="BD79" s="55"/>
      <c r="BE79" s="55"/>
      <c r="BF79" s="55"/>
      <c r="BG79" s="56"/>
      <c r="BH79" s="54">
        <f t="shared" si="7"/>
        <v>0</v>
      </c>
      <c r="BI79" s="55"/>
      <c r="BJ79" s="55"/>
      <c r="BK79" s="55"/>
      <c r="BL79" s="56"/>
      <c r="BM79" s="54">
        <f t="shared" si="8"/>
        <v>-25065</v>
      </c>
      <c r="BN79" s="55"/>
      <c r="BO79" s="55"/>
      <c r="BP79" s="55"/>
      <c r="BQ79" s="56"/>
      <c r="BR79" s="18"/>
      <c r="BS79" s="18"/>
      <c r="BT79" s="18"/>
      <c r="BU79" s="18"/>
      <c r="BV79" s="18"/>
      <c r="BW79" s="18"/>
      <c r="BX79" s="18"/>
      <c r="BY79" s="18"/>
      <c r="BZ79" s="16"/>
      <c r="CA79" s="1" t="s">
        <v>83</v>
      </c>
    </row>
    <row r="80" spans="1:79" ht="183" customHeight="1" x14ac:dyDescent="0.2">
      <c r="A80" s="43"/>
      <c r="B80" s="44"/>
      <c r="C80" s="71" t="s">
        <v>104</v>
      </c>
      <c r="D80" s="72"/>
      <c r="E80" s="72"/>
      <c r="F80" s="72"/>
      <c r="G80" s="72"/>
      <c r="H80" s="72"/>
      <c r="I80" s="73"/>
      <c r="J80" s="74" t="s">
        <v>94</v>
      </c>
      <c r="K80" s="75"/>
      <c r="L80" s="75"/>
      <c r="M80" s="75"/>
      <c r="N80" s="76"/>
      <c r="O80" s="91" t="s">
        <v>105</v>
      </c>
      <c r="P80" s="92"/>
      <c r="Q80" s="92"/>
      <c r="R80" s="92"/>
      <c r="S80" s="92"/>
      <c r="T80" s="92"/>
      <c r="U80" s="92"/>
      <c r="V80" s="92"/>
      <c r="W80" s="92"/>
      <c r="X80" s="93"/>
      <c r="Y80" s="97">
        <v>1251300</v>
      </c>
      <c r="Z80" s="98"/>
      <c r="AA80" s="98"/>
      <c r="AB80" s="98"/>
      <c r="AC80" s="99"/>
      <c r="AD80" s="97">
        <v>0</v>
      </c>
      <c r="AE80" s="98"/>
      <c r="AF80" s="98"/>
      <c r="AG80" s="98"/>
      <c r="AH80" s="99"/>
      <c r="AI80" s="97">
        <f t="shared" si="4"/>
        <v>1251300</v>
      </c>
      <c r="AJ80" s="98"/>
      <c r="AK80" s="98"/>
      <c r="AL80" s="98"/>
      <c r="AM80" s="99"/>
      <c r="AN80" s="97">
        <v>1213300.18</v>
      </c>
      <c r="AO80" s="98"/>
      <c r="AP80" s="98"/>
      <c r="AQ80" s="98"/>
      <c r="AR80" s="99"/>
      <c r="AS80" s="97">
        <v>0</v>
      </c>
      <c r="AT80" s="98"/>
      <c r="AU80" s="98"/>
      <c r="AV80" s="98"/>
      <c r="AW80" s="99"/>
      <c r="AX80" s="97">
        <f>AN80+AS80</f>
        <v>1213300.18</v>
      </c>
      <c r="AY80" s="98"/>
      <c r="AZ80" s="98"/>
      <c r="BA80" s="98"/>
      <c r="BB80" s="99"/>
      <c r="BC80" s="97">
        <f t="shared" si="6"/>
        <v>-37999.820000000065</v>
      </c>
      <c r="BD80" s="98"/>
      <c r="BE80" s="98"/>
      <c r="BF80" s="98"/>
      <c r="BG80" s="99"/>
      <c r="BH80" s="97">
        <f t="shared" si="7"/>
        <v>0</v>
      </c>
      <c r="BI80" s="98"/>
      <c r="BJ80" s="98"/>
      <c r="BK80" s="98"/>
      <c r="BL80" s="99"/>
      <c r="BM80" s="97">
        <f t="shared" si="8"/>
        <v>-37999.820000000065</v>
      </c>
      <c r="BN80" s="98"/>
      <c r="BO80" s="98"/>
      <c r="BP80" s="98"/>
      <c r="BQ80" s="99"/>
      <c r="BR80" s="18"/>
      <c r="BS80" s="18"/>
      <c r="BT80" s="18"/>
      <c r="BU80" s="18"/>
      <c r="BV80" s="18"/>
      <c r="BW80" s="18"/>
      <c r="BX80" s="18"/>
      <c r="BY80" s="18"/>
      <c r="BZ80" s="16"/>
      <c r="CA80" s="1" t="s">
        <v>83</v>
      </c>
    </row>
    <row r="81" spans="1:79" ht="246.75" customHeight="1" x14ac:dyDescent="0.2">
      <c r="A81" s="43"/>
      <c r="B81" s="44"/>
      <c r="C81" s="45" t="s">
        <v>106</v>
      </c>
      <c r="D81" s="46"/>
      <c r="E81" s="46"/>
      <c r="F81" s="46"/>
      <c r="G81" s="46"/>
      <c r="H81" s="46"/>
      <c r="I81" s="47"/>
      <c r="J81" s="48" t="s">
        <v>94</v>
      </c>
      <c r="K81" s="49"/>
      <c r="L81" s="49"/>
      <c r="M81" s="49"/>
      <c r="N81" s="50"/>
      <c r="O81" s="103" t="s">
        <v>107</v>
      </c>
      <c r="P81" s="104"/>
      <c r="Q81" s="104"/>
      <c r="R81" s="104"/>
      <c r="S81" s="104"/>
      <c r="T81" s="104"/>
      <c r="U81" s="104"/>
      <c r="V81" s="104"/>
      <c r="W81" s="104"/>
      <c r="X81" s="105"/>
      <c r="Y81" s="54">
        <v>260500</v>
      </c>
      <c r="Z81" s="55"/>
      <c r="AA81" s="55"/>
      <c r="AB81" s="55"/>
      <c r="AC81" s="56"/>
      <c r="AD81" s="54">
        <v>910800</v>
      </c>
      <c r="AE81" s="55"/>
      <c r="AF81" s="55"/>
      <c r="AG81" s="55"/>
      <c r="AH81" s="56"/>
      <c r="AI81" s="54">
        <f t="shared" si="4"/>
        <v>1171300</v>
      </c>
      <c r="AJ81" s="55"/>
      <c r="AK81" s="55"/>
      <c r="AL81" s="55"/>
      <c r="AM81" s="56"/>
      <c r="AN81" s="54">
        <f>69900+(122293+33780.48)+34526.52</f>
        <v>260500</v>
      </c>
      <c r="AO81" s="55"/>
      <c r="AP81" s="55"/>
      <c r="AQ81" s="55"/>
      <c r="AR81" s="56"/>
      <c r="AS81" s="54">
        <f>640000+86400+37800+75000+17500+42000+10500</f>
        <v>909200</v>
      </c>
      <c r="AT81" s="55"/>
      <c r="AU81" s="55"/>
      <c r="AV81" s="55"/>
      <c r="AW81" s="56"/>
      <c r="AX81" s="54">
        <f>AS81+AN81</f>
        <v>1169700</v>
      </c>
      <c r="AY81" s="55"/>
      <c r="AZ81" s="55"/>
      <c r="BA81" s="55"/>
      <c r="BB81" s="56"/>
      <c r="BC81" s="54">
        <f t="shared" si="6"/>
        <v>0</v>
      </c>
      <c r="BD81" s="55"/>
      <c r="BE81" s="55"/>
      <c r="BF81" s="55"/>
      <c r="BG81" s="56"/>
      <c r="BH81" s="54">
        <f t="shared" si="7"/>
        <v>-1600</v>
      </c>
      <c r="BI81" s="55"/>
      <c r="BJ81" s="55"/>
      <c r="BK81" s="55"/>
      <c r="BL81" s="56"/>
      <c r="BM81" s="54">
        <f t="shared" si="8"/>
        <v>-1600</v>
      </c>
      <c r="BN81" s="55"/>
      <c r="BO81" s="55"/>
      <c r="BP81" s="55"/>
      <c r="BQ81" s="56"/>
      <c r="BR81" s="18"/>
      <c r="BS81" s="18"/>
      <c r="BT81" s="18"/>
      <c r="BU81" s="18"/>
      <c r="BV81" s="18"/>
      <c r="BW81" s="18"/>
      <c r="BX81" s="18"/>
      <c r="BY81" s="18"/>
      <c r="BZ81" s="16"/>
      <c r="CA81" s="1" t="s">
        <v>83</v>
      </c>
    </row>
    <row r="82" spans="1:79" ht="129.75" customHeight="1" x14ac:dyDescent="0.2">
      <c r="A82" s="43"/>
      <c r="B82" s="44"/>
      <c r="C82" s="71" t="s">
        <v>108</v>
      </c>
      <c r="D82" s="72"/>
      <c r="E82" s="72"/>
      <c r="F82" s="72"/>
      <c r="G82" s="72"/>
      <c r="H82" s="72"/>
      <c r="I82" s="73"/>
      <c r="J82" s="74" t="s">
        <v>94</v>
      </c>
      <c r="K82" s="75"/>
      <c r="L82" s="75"/>
      <c r="M82" s="75"/>
      <c r="N82" s="76"/>
      <c r="O82" s="91" t="s">
        <v>109</v>
      </c>
      <c r="P82" s="92"/>
      <c r="Q82" s="92"/>
      <c r="R82" s="92"/>
      <c r="S82" s="92"/>
      <c r="T82" s="92"/>
      <c r="U82" s="92"/>
      <c r="V82" s="92"/>
      <c r="W82" s="92"/>
      <c r="X82" s="93"/>
      <c r="Y82" s="97">
        <v>0</v>
      </c>
      <c r="Z82" s="98"/>
      <c r="AA82" s="98"/>
      <c r="AB82" s="98"/>
      <c r="AC82" s="99"/>
      <c r="AD82" s="97">
        <v>2012600</v>
      </c>
      <c r="AE82" s="98"/>
      <c r="AF82" s="98"/>
      <c r="AG82" s="98"/>
      <c r="AH82" s="99"/>
      <c r="AI82" s="97">
        <f t="shared" si="4"/>
        <v>2012600</v>
      </c>
      <c r="AJ82" s="98"/>
      <c r="AK82" s="98"/>
      <c r="AL82" s="98"/>
      <c r="AM82" s="99"/>
      <c r="AN82" s="97">
        <v>0</v>
      </c>
      <c r="AO82" s="98"/>
      <c r="AP82" s="98"/>
      <c r="AQ82" s="98"/>
      <c r="AR82" s="99"/>
      <c r="AS82" s="97">
        <v>1996310</v>
      </c>
      <c r="AT82" s="98"/>
      <c r="AU82" s="98"/>
      <c r="AV82" s="98"/>
      <c r="AW82" s="99"/>
      <c r="AX82" s="97">
        <f t="shared" ref="AX82:AX87" si="9">AN82+AS82</f>
        <v>1996310</v>
      </c>
      <c r="AY82" s="98"/>
      <c r="AZ82" s="98"/>
      <c r="BA82" s="98"/>
      <c r="BB82" s="99"/>
      <c r="BC82" s="97">
        <f t="shared" si="6"/>
        <v>0</v>
      </c>
      <c r="BD82" s="98"/>
      <c r="BE82" s="98"/>
      <c r="BF82" s="98"/>
      <c r="BG82" s="99"/>
      <c r="BH82" s="97">
        <f t="shared" si="7"/>
        <v>-16290</v>
      </c>
      <c r="BI82" s="98"/>
      <c r="BJ82" s="98"/>
      <c r="BK82" s="98"/>
      <c r="BL82" s="99"/>
      <c r="BM82" s="97">
        <f t="shared" si="8"/>
        <v>-16290</v>
      </c>
      <c r="BN82" s="98"/>
      <c r="BO82" s="98"/>
      <c r="BP82" s="98"/>
      <c r="BQ82" s="99"/>
      <c r="BR82" s="18"/>
      <c r="BS82" s="18"/>
      <c r="BT82" s="18"/>
      <c r="BU82" s="18"/>
      <c r="BV82" s="18"/>
      <c r="BW82" s="18"/>
      <c r="BX82" s="18"/>
      <c r="BY82" s="18"/>
      <c r="BZ82" s="16"/>
      <c r="CA82" s="1" t="s">
        <v>83</v>
      </c>
    </row>
    <row r="83" spans="1:79" ht="151.5" customHeight="1" x14ac:dyDescent="0.2">
      <c r="A83" s="43"/>
      <c r="B83" s="44"/>
      <c r="C83" s="45" t="s">
        <v>110</v>
      </c>
      <c r="D83" s="46"/>
      <c r="E83" s="46"/>
      <c r="F83" s="46"/>
      <c r="G83" s="46"/>
      <c r="H83" s="46"/>
      <c r="I83" s="47"/>
      <c r="J83" s="48" t="s">
        <v>94</v>
      </c>
      <c r="K83" s="49"/>
      <c r="L83" s="49"/>
      <c r="M83" s="49"/>
      <c r="N83" s="50"/>
      <c r="O83" s="80" t="s">
        <v>111</v>
      </c>
      <c r="P83" s="81"/>
      <c r="Q83" s="81"/>
      <c r="R83" s="81"/>
      <c r="S83" s="81"/>
      <c r="T83" s="81"/>
      <c r="U83" s="81"/>
      <c r="V83" s="81"/>
      <c r="W83" s="81"/>
      <c r="X83" s="82"/>
      <c r="Y83" s="54">
        <v>1914540</v>
      </c>
      <c r="Z83" s="55"/>
      <c r="AA83" s="55"/>
      <c r="AB83" s="55"/>
      <c r="AC83" s="56"/>
      <c r="AD83" s="54">
        <v>2861750</v>
      </c>
      <c r="AE83" s="55"/>
      <c r="AF83" s="55"/>
      <c r="AG83" s="55"/>
      <c r="AH83" s="56"/>
      <c r="AI83" s="54">
        <f t="shared" si="4"/>
        <v>4776290</v>
      </c>
      <c r="AJ83" s="55"/>
      <c r="AK83" s="55"/>
      <c r="AL83" s="55"/>
      <c r="AM83" s="56"/>
      <c r="AN83" s="54">
        <f>(968372+94412+17170.15)+788838</f>
        <v>1868792.15</v>
      </c>
      <c r="AO83" s="55"/>
      <c r="AP83" s="55"/>
      <c r="AQ83" s="55"/>
      <c r="AR83" s="56"/>
      <c r="AS83" s="54">
        <f>1717183+1122936</f>
        <v>2840119</v>
      </c>
      <c r="AT83" s="55"/>
      <c r="AU83" s="55"/>
      <c r="AV83" s="55"/>
      <c r="AW83" s="56"/>
      <c r="AX83" s="54">
        <f t="shared" si="9"/>
        <v>4708911.1500000004</v>
      </c>
      <c r="AY83" s="55"/>
      <c r="AZ83" s="55"/>
      <c r="BA83" s="55"/>
      <c r="BB83" s="56"/>
      <c r="BC83" s="54">
        <f t="shared" si="6"/>
        <v>-45747.850000000093</v>
      </c>
      <c r="BD83" s="55"/>
      <c r="BE83" s="55"/>
      <c r="BF83" s="55"/>
      <c r="BG83" s="56"/>
      <c r="BH83" s="54">
        <f t="shared" si="7"/>
        <v>-21631</v>
      </c>
      <c r="BI83" s="55"/>
      <c r="BJ83" s="55"/>
      <c r="BK83" s="55"/>
      <c r="BL83" s="56"/>
      <c r="BM83" s="54">
        <f t="shared" si="8"/>
        <v>-67378.850000000093</v>
      </c>
      <c r="BN83" s="55"/>
      <c r="BO83" s="55"/>
      <c r="BP83" s="55"/>
      <c r="BQ83" s="56"/>
      <c r="BR83" s="18"/>
      <c r="BS83" s="18"/>
      <c r="BT83" s="18"/>
      <c r="BU83" s="18"/>
      <c r="BV83" s="18"/>
      <c r="BW83" s="18"/>
      <c r="BX83" s="18"/>
      <c r="BY83" s="18"/>
      <c r="BZ83" s="16"/>
      <c r="CA83" s="1" t="s">
        <v>83</v>
      </c>
    </row>
    <row r="84" spans="1:79" ht="132.75" customHeight="1" x14ac:dyDescent="0.2">
      <c r="A84" s="43"/>
      <c r="B84" s="44"/>
      <c r="C84" s="45" t="s">
        <v>112</v>
      </c>
      <c r="D84" s="46"/>
      <c r="E84" s="46"/>
      <c r="F84" s="46"/>
      <c r="G84" s="46"/>
      <c r="H84" s="46"/>
      <c r="I84" s="47"/>
      <c r="J84" s="48" t="s">
        <v>94</v>
      </c>
      <c r="K84" s="49"/>
      <c r="L84" s="49"/>
      <c r="M84" s="49"/>
      <c r="N84" s="50"/>
      <c r="O84" s="80" t="s">
        <v>113</v>
      </c>
      <c r="P84" s="81"/>
      <c r="Q84" s="81"/>
      <c r="R84" s="81"/>
      <c r="S84" s="81"/>
      <c r="T84" s="81"/>
      <c r="U84" s="81"/>
      <c r="V84" s="81"/>
      <c r="W84" s="81"/>
      <c r="X84" s="82"/>
      <c r="Y84" s="54">
        <v>0</v>
      </c>
      <c r="Z84" s="55"/>
      <c r="AA84" s="55"/>
      <c r="AB84" s="55"/>
      <c r="AC84" s="56"/>
      <c r="AD84" s="54">
        <v>2893435</v>
      </c>
      <c r="AE84" s="55"/>
      <c r="AF84" s="55"/>
      <c r="AG84" s="55"/>
      <c r="AH84" s="56"/>
      <c r="AI84" s="54">
        <f t="shared" si="4"/>
        <v>2893435</v>
      </c>
      <c r="AJ84" s="55"/>
      <c r="AK84" s="55"/>
      <c r="AL84" s="55"/>
      <c r="AM84" s="56"/>
      <c r="AN84" s="54">
        <v>0</v>
      </c>
      <c r="AO84" s="55"/>
      <c r="AP84" s="55"/>
      <c r="AQ84" s="55"/>
      <c r="AR84" s="56"/>
      <c r="AS84" s="54">
        <v>2893426</v>
      </c>
      <c r="AT84" s="55"/>
      <c r="AU84" s="55"/>
      <c r="AV84" s="55"/>
      <c r="AW84" s="56"/>
      <c r="AX84" s="54">
        <f t="shared" si="9"/>
        <v>2893426</v>
      </c>
      <c r="AY84" s="55"/>
      <c r="AZ84" s="55"/>
      <c r="BA84" s="55"/>
      <c r="BB84" s="56"/>
      <c r="BC84" s="54">
        <f t="shared" si="6"/>
        <v>0</v>
      </c>
      <c r="BD84" s="55"/>
      <c r="BE84" s="55"/>
      <c r="BF84" s="55"/>
      <c r="BG84" s="56"/>
      <c r="BH84" s="54">
        <f t="shared" si="7"/>
        <v>-9</v>
      </c>
      <c r="BI84" s="55"/>
      <c r="BJ84" s="55"/>
      <c r="BK84" s="55"/>
      <c r="BL84" s="56"/>
      <c r="BM84" s="54">
        <f t="shared" si="8"/>
        <v>-9</v>
      </c>
      <c r="BN84" s="55"/>
      <c r="BO84" s="55"/>
      <c r="BP84" s="55"/>
      <c r="BQ84" s="56"/>
      <c r="BR84" s="18"/>
      <c r="BS84" s="18"/>
      <c r="BT84" s="18"/>
      <c r="BU84" s="18"/>
      <c r="BV84" s="18"/>
      <c r="BW84" s="18"/>
      <c r="BX84" s="18"/>
      <c r="BY84" s="18"/>
      <c r="BZ84" s="16"/>
      <c r="CA84" s="1" t="s">
        <v>83</v>
      </c>
    </row>
    <row r="85" spans="1:79" s="21" customFormat="1" ht="97.5" customHeight="1" x14ac:dyDescent="0.2">
      <c r="A85" s="89"/>
      <c r="B85" s="90"/>
      <c r="C85" s="71" t="s">
        <v>114</v>
      </c>
      <c r="D85" s="72"/>
      <c r="E85" s="72"/>
      <c r="F85" s="72"/>
      <c r="G85" s="72"/>
      <c r="H85" s="72"/>
      <c r="I85" s="73"/>
      <c r="J85" s="74" t="s">
        <v>94</v>
      </c>
      <c r="K85" s="75"/>
      <c r="L85" s="75"/>
      <c r="M85" s="75"/>
      <c r="N85" s="76"/>
      <c r="O85" s="91" t="s">
        <v>115</v>
      </c>
      <c r="P85" s="92"/>
      <c r="Q85" s="92"/>
      <c r="R85" s="92"/>
      <c r="S85" s="92"/>
      <c r="T85" s="92"/>
      <c r="U85" s="92"/>
      <c r="V85" s="92"/>
      <c r="W85" s="92"/>
      <c r="X85" s="93"/>
      <c r="Y85" s="97">
        <v>57550</v>
      </c>
      <c r="Z85" s="98"/>
      <c r="AA85" s="98"/>
      <c r="AB85" s="98"/>
      <c r="AC85" s="99"/>
      <c r="AD85" s="97">
        <v>92450</v>
      </c>
      <c r="AE85" s="98"/>
      <c r="AF85" s="98"/>
      <c r="AG85" s="98"/>
      <c r="AH85" s="99"/>
      <c r="AI85" s="97">
        <f>SUM(Y85:AH85)</f>
        <v>150000</v>
      </c>
      <c r="AJ85" s="98"/>
      <c r="AK85" s="98"/>
      <c r="AL85" s="98"/>
      <c r="AM85" s="99"/>
      <c r="AN85" s="97">
        <v>45200</v>
      </c>
      <c r="AO85" s="98"/>
      <c r="AP85" s="98"/>
      <c r="AQ85" s="98"/>
      <c r="AR85" s="99"/>
      <c r="AS85" s="97">
        <f>83350+9100</f>
        <v>92450</v>
      </c>
      <c r="AT85" s="98"/>
      <c r="AU85" s="98"/>
      <c r="AV85" s="98"/>
      <c r="AW85" s="99"/>
      <c r="AX85" s="97">
        <f t="shared" si="9"/>
        <v>137650</v>
      </c>
      <c r="AY85" s="98"/>
      <c r="AZ85" s="98"/>
      <c r="BA85" s="98"/>
      <c r="BB85" s="99"/>
      <c r="BC85" s="97">
        <f>AN85-Y85</f>
        <v>-12350</v>
      </c>
      <c r="BD85" s="98"/>
      <c r="BE85" s="98"/>
      <c r="BF85" s="98"/>
      <c r="BG85" s="99"/>
      <c r="BH85" s="97">
        <f>AS85-AD85</f>
        <v>0</v>
      </c>
      <c r="BI85" s="98"/>
      <c r="BJ85" s="98"/>
      <c r="BK85" s="98"/>
      <c r="BL85" s="99"/>
      <c r="BM85" s="97">
        <f>SUM(BC85:BL85)</f>
        <v>-12350</v>
      </c>
      <c r="BN85" s="98"/>
      <c r="BO85" s="98"/>
      <c r="BP85" s="98"/>
      <c r="BQ85" s="99"/>
      <c r="BR85" s="19"/>
      <c r="BS85" s="19"/>
      <c r="BT85" s="19"/>
      <c r="BU85" s="19"/>
      <c r="BV85" s="19"/>
      <c r="BW85" s="19"/>
      <c r="BX85" s="19"/>
      <c r="BY85" s="19"/>
      <c r="BZ85" s="20"/>
      <c r="CA85" s="21" t="s">
        <v>83</v>
      </c>
    </row>
    <row r="86" spans="1:79" s="21" customFormat="1" ht="141.75" customHeight="1" x14ac:dyDescent="0.2">
      <c r="A86" s="89"/>
      <c r="B86" s="90"/>
      <c r="C86" s="100" t="s">
        <v>116</v>
      </c>
      <c r="D86" s="101"/>
      <c r="E86" s="101"/>
      <c r="F86" s="101"/>
      <c r="G86" s="101"/>
      <c r="H86" s="101"/>
      <c r="I86" s="102"/>
      <c r="J86" s="74" t="s">
        <v>94</v>
      </c>
      <c r="K86" s="75"/>
      <c r="L86" s="75"/>
      <c r="M86" s="75"/>
      <c r="N86" s="76"/>
      <c r="O86" s="91" t="s">
        <v>117</v>
      </c>
      <c r="P86" s="92"/>
      <c r="Q86" s="92"/>
      <c r="R86" s="92"/>
      <c r="S86" s="92"/>
      <c r="T86" s="92"/>
      <c r="U86" s="92"/>
      <c r="V86" s="92"/>
      <c r="W86" s="92"/>
      <c r="X86" s="93"/>
      <c r="Y86" s="97">
        <v>0</v>
      </c>
      <c r="Z86" s="98"/>
      <c r="AA86" s="98"/>
      <c r="AB86" s="98"/>
      <c r="AC86" s="99"/>
      <c r="AD86" s="97">
        <v>86900</v>
      </c>
      <c r="AE86" s="98"/>
      <c r="AF86" s="98"/>
      <c r="AG86" s="98"/>
      <c r="AH86" s="99"/>
      <c r="AI86" s="97">
        <f>SUM(Y86:AH86)</f>
        <v>86900</v>
      </c>
      <c r="AJ86" s="98"/>
      <c r="AK86" s="98"/>
      <c r="AL86" s="98"/>
      <c r="AM86" s="99"/>
      <c r="AN86" s="97">
        <v>0</v>
      </c>
      <c r="AO86" s="98"/>
      <c r="AP86" s="98"/>
      <c r="AQ86" s="98"/>
      <c r="AR86" s="99"/>
      <c r="AS86" s="97">
        <v>86400</v>
      </c>
      <c r="AT86" s="98"/>
      <c r="AU86" s="98"/>
      <c r="AV86" s="98"/>
      <c r="AW86" s="99"/>
      <c r="AX86" s="97">
        <f t="shared" si="9"/>
        <v>86400</v>
      </c>
      <c r="AY86" s="98"/>
      <c r="AZ86" s="98"/>
      <c r="BA86" s="98"/>
      <c r="BB86" s="99"/>
      <c r="BC86" s="97">
        <f>AN86-Y86</f>
        <v>0</v>
      </c>
      <c r="BD86" s="98"/>
      <c r="BE86" s="98"/>
      <c r="BF86" s="98"/>
      <c r="BG86" s="99"/>
      <c r="BH86" s="97">
        <f>AS86-AD86</f>
        <v>-500</v>
      </c>
      <c r="BI86" s="98"/>
      <c r="BJ86" s="98"/>
      <c r="BK86" s="98"/>
      <c r="BL86" s="99"/>
      <c r="BM86" s="97">
        <f>SUM(BC86:BL86)</f>
        <v>-500</v>
      </c>
      <c r="BN86" s="98"/>
      <c r="BO86" s="98"/>
      <c r="BP86" s="98"/>
      <c r="BQ86" s="99"/>
      <c r="BR86" s="19"/>
      <c r="BS86" s="19"/>
      <c r="BT86" s="19"/>
      <c r="BU86" s="19"/>
      <c r="BV86" s="19"/>
      <c r="BW86" s="19"/>
      <c r="BX86" s="19"/>
      <c r="BY86" s="19"/>
      <c r="BZ86" s="20"/>
      <c r="CA86" s="21" t="s">
        <v>83</v>
      </c>
    </row>
    <row r="87" spans="1:79" s="21" customFormat="1" ht="183" customHeight="1" x14ac:dyDescent="0.2">
      <c r="A87" s="89"/>
      <c r="B87" s="90"/>
      <c r="C87" s="71" t="s">
        <v>118</v>
      </c>
      <c r="D87" s="72"/>
      <c r="E87" s="72"/>
      <c r="F87" s="72"/>
      <c r="G87" s="72"/>
      <c r="H87" s="72"/>
      <c r="I87" s="73"/>
      <c r="J87" s="74" t="s">
        <v>94</v>
      </c>
      <c r="K87" s="75"/>
      <c r="L87" s="75"/>
      <c r="M87" s="75"/>
      <c r="N87" s="76"/>
      <c r="O87" s="91" t="s">
        <v>119</v>
      </c>
      <c r="P87" s="92"/>
      <c r="Q87" s="92"/>
      <c r="R87" s="92"/>
      <c r="S87" s="92"/>
      <c r="T87" s="92"/>
      <c r="U87" s="92"/>
      <c r="V87" s="92"/>
      <c r="W87" s="92"/>
      <c r="X87" s="93"/>
      <c r="Y87" s="97">
        <v>30000</v>
      </c>
      <c r="Z87" s="98"/>
      <c r="AA87" s="98"/>
      <c r="AB87" s="98"/>
      <c r="AC87" s="99"/>
      <c r="AD87" s="97">
        <v>0</v>
      </c>
      <c r="AE87" s="98"/>
      <c r="AF87" s="98"/>
      <c r="AG87" s="98"/>
      <c r="AH87" s="99"/>
      <c r="AI87" s="97">
        <f>SUM(Y87:AH87)</f>
        <v>30000</v>
      </c>
      <c r="AJ87" s="98"/>
      <c r="AK87" s="98"/>
      <c r="AL87" s="98"/>
      <c r="AM87" s="99"/>
      <c r="AN87" s="97">
        <v>30000</v>
      </c>
      <c r="AO87" s="98"/>
      <c r="AP87" s="98"/>
      <c r="AQ87" s="98"/>
      <c r="AR87" s="99"/>
      <c r="AS87" s="97">
        <v>0</v>
      </c>
      <c r="AT87" s="98"/>
      <c r="AU87" s="98"/>
      <c r="AV87" s="98"/>
      <c r="AW87" s="99"/>
      <c r="AX87" s="97">
        <f t="shared" si="9"/>
        <v>30000</v>
      </c>
      <c r="AY87" s="98"/>
      <c r="AZ87" s="98"/>
      <c r="BA87" s="98"/>
      <c r="BB87" s="99"/>
      <c r="BC87" s="97">
        <f>AN87-Y87</f>
        <v>0</v>
      </c>
      <c r="BD87" s="98"/>
      <c r="BE87" s="98"/>
      <c r="BF87" s="98"/>
      <c r="BG87" s="99"/>
      <c r="BH87" s="97">
        <f>AS87-AD87</f>
        <v>0</v>
      </c>
      <c r="BI87" s="98"/>
      <c r="BJ87" s="98"/>
      <c r="BK87" s="98"/>
      <c r="BL87" s="99"/>
      <c r="BM87" s="97">
        <f>SUM(BC87:BL87)</f>
        <v>0</v>
      </c>
      <c r="BN87" s="98"/>
      <c r="BO87" s="98"/>
      <c r="BP87" s="98"/>
      <c r="BQ87" s="99"/>
      <c r="BR87" s="19"/>
      <c r="BS87" s="19"/>
      <c r="BT87" s="19"/>
      <c r="BU87" s="19"/>
      <c r="BV87" s="19"/>
      <c r="BW87" s="19"/>
      <c r="BX87" s="19"/>
      <c r="BY87" s="19"/>
      <c r="BZ87" s="20"/>
      <c r="CA87" s="21" t="s">
        <v>83</v>
      </c>
    </row>
    <row r="88" spans="1:79" ht="49.5" customHeight="1" x14ac:dyDescent="0.2">
      <c r="A88" s="38" t="s">
        <v>120</v>
      </c>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40"/>
      <c r="BR88" s="18"/>
      <c r="BS88" s="18"/>
      <c r="BT88" s="18"/>
      <c r="BU88" s="18"/>
      <c r="BV88" s="18"/>
      <c r="BW88" s="18"/>
      <c r="BX88" s="18"/>
      <c r="BY88" s="18"/>
      <c r="BZ88" s="16"/>
      <c r="CA88" s="1" t="s">
        <v>83</v>
      </c>
    </row>
    <row r="89" spans="1:79" ht="15.75" x14ac:dyDescent="0.2">
      <c r="A89" s="43" t="s">
        <v>9</v>
      </c>
      <c r="B89" s="44"/>
      <c r="C89" s="48" t="s">
        <v>121</v>
      </c>
      <c r="D89" s="49"/>
      <c r="E89" s="49"/>
      <c r="F89" s="49"/>
      <c r="G89" s="49"/>
      <c r="H89" s="49"/>
      <c r="I89" s="50"/>
      <c r="J89" s="48"/>
      <c r="K89" s="49"/>
      <c r="L89" s="49"/>
      <c r="M89" s="49"/>
      <c r="N89" s="50"/>
      <c r="O89" s="48"/>
      <c r="P89" s="49"/>
      <c r="Q89" s="49"/>
      <c r="R89" s="49"/>
      <c r="S89" s="49"/>
      <c r="T89" s="49"/>
      <c r="U89" s="49"/>
      <c r="V89" s="49"/>
      <c r="W89" s="49"/>
      <c r="X89" s="50"/>
      <c r="Y89" s="57"/>
      <c r="Z89" s="58"/>
      <c r="AA89" s="58"/>
      <c r="AB89" s="58"/>
      <c r="AC89" s="59"/>
      <c r="AD89" s="57"/>
      <c r="AE89" s="58"/>
      <c r="AF89" s="58"/>
      <c r="AG89" s="58"/>
      <c r="AH89" s="59"/>
      <c r="AI89" s="57"/>
      <c r="AJ89" s="58"/>
      <c r="AK89" s="58"/>
      <c r="AL89" s="58"/>
      <c r="AM89" s="59"/>
      <c r="AN89" s="57"/>
      <c r="AO89" s="58"/>
      <c r="AP89" s="58"/>
      <c r="AQ89" s="58"/>
      <c r="AR89" s="59"/>
      <c r="AS89" s="57"/>
      <c r="AT89" s="58"/>
      <c r="AU89" s="58"/>
      <c r="AV89" s="58"/>
      <c r="AW89" s="59"/>
      <c r="AX89" s="60"/>
      <c r="AY89" s="61"/>
      <c r="AZ89" s="61"/>
      <c r="BA89" s="61"/>
      <c r="BB89" s="62"/>
      <c r="BC89" s="60"/>
      <c r="BD89" s="61"/>
      <c r="BE89" s="61"/>
      <c r="BF89" s="61"/>
      <c r="BG89" s="62"/>
      <c r="BH89" s="60"/>
      <c r="BI89" s="61"/>
      <c r="BJ89" s="61"/>
      <c r="BK89" s="61"/>
      <c r="BL89" s="62"/>
      <c r="BM89" s="60"/>
      <c r="BN89" s="61"/>
      <c r="BO89" s="61"/>
      <c r="BP89" s="61"/>
      <c r="BQ89" s="62"/>
      <c r="BR89" s="18"/>
      <c r="BS89" s="18"/>
      <c r="BT89" s="18"/>
      <c r="BU89" s="18"/>
      <c r="BV89" s="18"/>
      <c r="BW89" s="18"/>
      <c r="BX89" s="18"/>
      <c r="BY89" s="18"/>
      <c r="BZ89" s="16"/>
      <c r="CA89" s="1" t="s">
        <v>83</v>
      </c>
    </row>
    <row r="90" spans="1:79" ht="63.75" customHeight="1" x14ac:dyDescent="0.2">
      <c r="A90" s="43"/>
      <c r="B90" s="44"/>
      <c r="C90" s="45" t="s">
        <v>122</v>
      </c>
      <c r="D90" s="46"/>
      <c r="E90" s="46"/>
      <c r="F90" s="46"/>
      <c r="G90" s="46"/>
      <c r="H90" s="46"/>
      <c r="I90" s="47"/>
      <c r="J90" s="48" t="s">
        <v>123</v>
      </c>
      <c r="K90" s="49"/>
      <c r="L90" s="49"/>
      <c r="M90" s="49"/>
      <c r="N90" s="50"/>
      <c r="O90" s="48" t="s">
        <v>86</v>
      </c>
      <c r="P90" s="49"/>
      <c r="Q90" s="49"/>
      <c r="R90" s="49"/>
      <c r="S90" s="49"/>
      <c r="T90" s="49"/>
      <c r="U90" s="49"/>
      <c r="V90" s="49"/>
      <c r="W90" s="49"/>
      <c r="X90" s="50"/>
      <c r="Y90" s="68">
        <v>37885</v>
      </c>
      <c r="Z90" s="69"/>
      <c r="AA90" s="69"/>
      <c r="AB90" s="69"/>
      <c r="AC90" s="70"/>
      <c r="AD90" s="51"/>
      <c r="AE90" s="52"/>
      <c r="AF90" s="52"/>
      <c r="AG90" s="52"/>
      <c r="AH90" s="53"/>
      <c r="AI90" s="51">
        <f>Y90+AD90</f>
        <v>37885</v>
      </c>
      <c r="AJ90" s="52"/>
      <c r="AK90" s="52"/>
      <c r="AL90" s="52"/>
      <c r="AM90" s="53"/>
      <c r="AN90" s="51">
        <v>37885</v>
      </c>
      <c r="AO90" s="52"/>
      <c r="AP90" s="52"/>
      <c r="AQ90" s="52"/>
      <c r="AR90" s="53"/>
      <c r="AS90" s="51"/>
      <c r="AT90" s="52"/>
      <c r="AU90" s="52"/>
      <c r="AV90" s="52"/>
      <c r="AW90" s="53"/>
      <c r="AX90" s="51">
        <f>SUM(AN90:AW90)</f>
        <v>37885</v>
      </c>
      <c r="AY90" s="52"/>
      <c r="AZ90" s="52"/>
      <c r="BA90" s="52"/>
      <c r="BB90" s="53"/>
      <c r="BC90" s="51">
        <f>AN90-Y90</f>
        <v>0</v>
      </c>
      <c r="BD90" s="52"/>
      <c r="BE90" s="52"/>
      <c r="BF90" s="52"/>
      <c r="BG90" s="53"/>
      <c r="BH90" s="51">
        <f>AS90-AD90</f>
        <v>0</v>
      </c>
      <c r="BI90" s="52"/>
      <c r="BJ90" s="52"/>
      <c r="BK90" s="52"/>
      <c r="BL90" s="53"/>
      <c r="BM90" s="51">
        <f>SUM(BC90:BL90)</f>
        <v>0</v>
      </c>
      <c r="BN90" s="52"/>
      <c r="BO90" s="52"/>
      <c r="BP90" s="52"/>
      <c r="BQ90" s="53"/>
      <c r="BR90" s="18"/>
      <c r="BS90" s="18"/>
      <c r="BT90" s="18"/>
      <c r="BU90" s="18"/>
      <c r="BV90" s="18"/>
      <c r="BW90" s="18"/>
      <c r="BX90" s="18"/>
      <c r="BY90" s="18"/>
      <c r="BZ90" s="16"/>
      <c r="CA90" s="1" t="s">
        <v>83</v>
      </c>
    </row>
    <row r="91" spans="1:79" s="21" customFormat="1" ht="55.5" customHeight="1" x14ac:dyDescent="0.2">
      <c r="A91" s="89"/>
      <c r="B91" s="90"/>
      <c r="C91" s="71" t="s">
        <v>124</v>
      </c>
      <c r="D91" s="72"/>
      <c r="E91" s="72"/>
      <c r="F91" s="72"/>
      <c r="G91" s="72"/>
      <c r="H91" s="72"/>
      <c r="I91" s="73"/>
      <c r="J91" s="74" t="s">
        <v>85</v>
      </c>
      <c r="K91" s="75"/>
      <c r="L91" s="75"/>
      <c r="M91" s="75"/>
      <c r="N91" s="76"/>
      <c r="O91" s="94" t="s">
        <v>115</v>
      </c>
      <c r="P91" s="95"/>
      <c r="Q91" s="95"/>
      <c r="R91" s="95"/>
      <c r="S91" s="95"/>
      <c r="T91" s="95"/>
      <c r="U91" s="95"/>
      <c r="V91" s="95"/>
      <c r="W91" s="95"/>
      <c r="X91" s="96"/>
      <c r="Y91" s="83"/>
      <c r="Z91" s="84"/>
      <c r="AA91" s="84"/>
      <c r="AB91" s="84"/>
      <c r="AC91" s="85"/>
      <c r="AD91" s="83">
        <v>1</v>
      </c>
      <c r="AE91" s="84"/>
      <c r="AF91" s="84"/>
      <c r="AG91" s="84"/>
      <c r="AH91" s="85"/>
      <c r="AI91" s="83">
        <f>SUM(Y91:AH91)</f>
        <v>1</v>
      </c>
      <c r="AJ91" s="84"/>
      <c r="AK91" s="84"/>
      <c r="AL91" s="84"/>
      <c r="AM91" s="85"/>
      <c r="AN91" s="83"/>
      <c r="AO91" s="84"/>
      <c r="AP91" s="84"/>
      <c r="AQ91" s="84"/>
      <c r="AR91" s="85"/>
      <c r="AS91" s="83">
        <v>1</v>
      </c>
      <c r="AT91" s="84"/>
      <c r="AU91" s="84"/>
      <c r="AV91" s="84"/>
      <c r="AW91" s="85"/>
      <c r="AX91" s="86">
        <f t="shared" ref="AX91:AX96" si="10">SUM(AN91:AW91)</f>
        <v>1</v>
      </c>
      <c r="AY91" s="87"/>
      <c r="AZ91" s="87"/>
      <c r="BA91" s="87"/>
      <c r="BB91" s="88"/>
      <c r="BC91" s="86">
        <f>AN91-Y91</f>
        <v>0</v>
      </c>
      <c r="BD91" s="87"/>
      <c r="BE91" s="87"/>
      <c r="BF91" s="87"/>
      <c r="BG91" s="88"/>
      <c r="BH91" s="86">
        <f>AS91-AD91</f>
        <v>0</v>
      </c>
      <c r="BI91" s="87"/>
      <c r="BJ91" s="87"/>
      <c r="BK91" s="87"/>
      <c r="BL91" s="88"/>
      <c r="BM91" s="86">
        <f>SUM(BC91:BL91)</f>
        <v>0</v>
      </c>
      <c r="BN91" s="87"/>
      <c r="BO91" s="87"/>
      <c r="BP91" s="87"/>
      <c r="BQ91" s="88"/>
      <c r="BR91" s="19"/>
      <c r="BS91" s="19"/>
      <c r="BT91" s="19"/>
      <c r="BU91" s="19"/>
      <c r="BV91" s="19"/>
      <c r="BW91" s="19"/>
      <c r="BX91" s="19"/>
      <c r="BY91" s="19"/>
      <c r="BZ91" s="20"/>
      <c r="CA91" s="21" t="s">
        <v>83</v>
      </c>
    </row>
    <row r="92" spans="1:79" s="21" customFormat="1" ht="117" customHeight="1" x14ac:dyDescent="0.2">
      <c r="A92" s="89"/>
      <c r="B92" s="90"/>
      <c r="C92" s="71" t="s">
        <v>125</v>
      </c>
      <c r="D92" s="72"/>
      <c r="E92" s="72"/>
      <c r="F92" s="72"/>
      <c r="G92" s="72"/>
      <c r="H92" s="72"/>
      <c r="I92" s="73"/>
      <c r="J92" s="74" t="s">
        <v>85</v>
      </c>
      <c r="K92" s="75"/>
      <c r="L92" s="75"/>
      <c r="M92" s="75"/>
      <c r="N92" s="76"/>
      <c r="O92" s="91" t="s">
        <v>126</v>
      </c>
      <c r="P92" s="92"/>
      <c r="Q92" s="92"/>
      <c r="R92" s="92"/>
      <c r="S92" s="92"/>
      <c r="T92" s="92"/>
      <c r="U92" s="92"/>
      <c r="V92" s="92"/>
      <c r="W92" s="92"/>
      <c r="X92" s="93"/>
      <c r="Y92" s="83">
        <v>6</v>
      </c>
      <c r="Z92" s="84"/>
      <c r="AA92" s="84"/>
      <c r="AB92" s="84"/>
      <c r="AC92" s="85"/>
      <c r="AD92" s="83"/>
      <c r="AE92" s="84"/>
      <c r="AF92" s="84"/>
      <c r="AG92" s="84"/>
      <c r="AH92" s="85"/>
      <c r="AI92" s="83">
        <f>Y92+AD92</f>
        <v>6</v>
      </c>
      <c r="AJ92" s="84"/>
      <c r="AK92" s="84"/>
      <c r="AL92" s="84"/>
      <c r="AM92" s="85"/>
      <c r="AN92" s="83">
        <v>6</v>
      </c>
      <c r="AO92" s="84"/>
      <c r="AP92" s="84"/>
      <c r="AQ92" s="84"/>
      <c r="AR92" s="85"/>
      <c r="AS92" s="83"/>
      <c r="AT92" s="84"/>
      <c r="AU92" s="84"/>
      <c r="AV92" s="84"/>
      <c r="AW92" s="85"/>
      <c r="AX92" s="86">
        <f>AN92+AS92</f>
        <v>6</v>
      </c>
      <c r="AY92" s="87"/>
      <c r="AZ92" s="87"/>
      <c r="BA92" s="87"/>
      <c r="BB92" s="88"/>
      <c r="BC92" s="86">
        <f>AN92-Y92</f>
        <v>0</v>
      </c>
      <c r="BD92" s="87"/>
      <c r="BE92" s="87"/>
      <c r="BF92" s="87"/>
      <c r="BG92" s="88"/>
      <c r="BH92" s="86">
        <f>AS92-AD92</f>
        <v>0</v>
      </c>
      <c r="BI92" s="87"/>
      <c r="BJ92" s="87"/>
      <c r="BK92" s="87"/>
      <c r="BL92" s="88"/>
      <c r="BM92" s="86">
        <f>SUM(BC92:BL92)</f>
        <v>0</v>
      </c>
      <c r="BN92" s="87"/>
      <c r="BO92" s="87"/>
      <c r="BP92" s="87"/>
      <c r="BQ92" s="88"/>
      <c r="BR92" s="19"/>
      <c r="BS92" s="19"/>
      <c r="BT92" s="19"/>
      <c r="BU92" s="19"/>
      <c r="BV92" s="19"/>
      <c r="BW92" s="19"/>
      <c r="BX92" s="19"/>
      <c r="BY92" s="19"/>
      <c r="BZ92" s="20"/>
    </row>
    <row r="93" spans="1:79" ht="147.75" customHeight="1" x14ac:dyDescent="0.2">
      <c r="A93" s="43"/>
      <c r="B93" s="44"/>
      <c r="C93" s="45" t="s">
        <v>127</v>
      </c>
      <c r="D93" s="46"/>
      <c r="E93" s="46"/>
      <c r="F93" s="46"/>
      <c r="G93" s="46"/>
      <c r="H93" s="46"/>
      <c r="I93" s="47"/>
      <c r="J93" s="48" t="s">
        <v>85</v>
      </c>
      <c r="K93" s="49"/>
      <c r="L93" s="49"/>
      <c r="M93" s="49"/>
      <c r="N93" s="50"/>
      <c r="O93" s="80" t="s">
        <v>126</v>
      </c>
      <c r="P93" s="81"/>
      <c r="Q93" s="81"/>
      <c r="R93" s="81"/>
      <c r="S93" s="81"/>
      <c r="T93" s="81"/>
      <c r="U93" s="81"/>
      <c r="V93" s="81"/>
      <c r="W93" s="81"/>
      <c r="X93" s="82"/>
      <c r="Y93" s="57">
        <v>1</v>
      </c>
      <c r="Z93" s="58"/>
      <c r="AA93" s="58"/>
      <c r="AB93" s="58"/>
      <c r="AC93" s="59"/>
      <c r="AD93" s="57">
        <v>9</v>
      </c>
      <c r="AE93" s="58"/>
      <c r="AF93" s="58"/>
      <c r="AG93" s="58"/>
      <c r="AH93" s="59"/>
      <c r="AI93" s="57">
        <f>SUM(Y93:AH93)</f>
        <v>10</v>
      </c>
      <c r="AJ93" s="58"/>
      <c r="AK93" s="58"/>
      <c r="AL93" s="58"/>
      <c r="AM93" s="59"/>
      <c r="AN93" s="57">
        <v>1</v>
      </c>
      <c r="AO93" s="58"/>
      <c r="AP93" s="58"/>
      <c r="AQ93" s="58"/>
      <c r="AR93" s="59"/>
      <c r="AS93" s="57">
        <v>9</v>
      </c>
      <c r="AT93" s="58"/>
      <c r="AU93" s="58"/>
      <c r="AV93" s="58"/>
      <c r="AW93" s="59"/>
      <c r="AX93" s="77">
        <f t="shared" si="10"/>
        <v>10</v>
      </c>
      <c r="AY93" s="78"/>
      <c r="AZ93" s="78"/>
      <c r="BA93" s="78"/>
      <c r="BB93" s="79"/>
      <c r="BC93" s="77">
        <f t="shared" ref="BC93:BC98" si="11">AN93-Y93</f>
        <v>0</v>
      </c>
      <c r="BD93" s="78"/>
      <c r="BE93" s="78"/>
      <c r="BF93" s="78"/>
      <c r="BG93" s="79"/>
      <c r="BH93" s="77">
        <f t="shared" ref="BH93:BH98" si="12">AS93-AD93</f>
        <v>0</v>
      </c>
      <c r="BI93" s="78"/>
      <c r="BJ93" s="78"/>
      <c r="BK93" s="78"/>
      <c r="BL93" s="79"/>
      <c r="BM93" s="77">
        <f t="shared" ref="BM93:BM98" si="13">SUM(BC93:BL93)</f>
        <v>0</v>
      </c>
      <c r="BN93" s="78"/>
      <c r="BO93" s="78"/>
      <c r="BP93" s="78"/>
      <c r="BQ93" s="79"/>
      <c r="BR93" s="18"/>
      <c r="BS93" s="18"/>
      <c r="BT93" s="18"/>
      <c r="BU93" s="18"/>
      <c r="BV93" s="18"/>
      <c r="BW93" s="18"/>
      <c r="BX93" s="18"/>
      <c r="BY93" s="18"/>
      <c r="BZ93" s="16"/>
      <c r="CA93" s="1" t="s">
        <v>83</v>
      </c>
    </row>
    <row r="94" spans="1:79" ht="162.75" customHeight="1" x14ac:dyDescent="0.2">
      <c r="A94" s="43"/>
      <c r="B94" s="44"/>
      <c r="C94" s="45" t="s">
        <v>128</v>
      </c>
      <c r="D94" s="46"/>
      <c r="E94" s="46"/>
      <c r="F94" s="46"/>
      <c r="G94" s="46"/>
      <c r="H94" s="46"/>
      <c r="I94" s="47"/>
      <c r="J94" s="48" t="s">
        <v>85</v>
      </c>
      <c r="K94" s="49"/>
      <c r="L94" s="49"/>
      <c r="M94" s="49"/>
      <c r="N94" s="50"/>
      <c r="O94" s="80" t="s">
        <v>129</v>
      </c>
      <c r="P94" s="81"/>
      <c r="Q94" s="81"/>
      <c r="R94" s="81"/>
      <c r="S94" s="81"/>
      <c r="T94" s="81"/>
      <c r="U94" s="81"/>
      <c r="V94" s="81"/>
      <c r="W94" s="81"/>
      <c r="X94" s="82"/>
      <c r="Y94" s="57">
        <v>15</v>
      </c>
      <c r="Z94" s="58"/>
      <c r="AA94" s="58"/>
      <c r="AB94" s="58"/>
      <c r="AC94" s="59"/>
      <c r="AD94" s="57">
        <v>12</v>
      </c>
      <c r="AE94" s="58"/>
      <c r="AF94" s="58"/>
      <c r="AG94" s="58"/>
      <c r="AH94" s="59"/>
      <c r="AI94" s="57">
        <f>SUM(Y94:AH94)</f>
        <v>27</v>
      </c>
      <c r="AJ94" s="58"/>
      <c r="AK94" s="58"/>
      <c r="AL94" s="58"/>
      <c r="AM94" s="59"/>
      <c r="AN94" s="57">
        <v>15</v>
      </c>
      <c r="AO94" s="58"/>
      <c r="AP94" s="58"/>
      <c r="AQ94" s="58"/>
      <c r="AR94" s="59"/>
      <c r="AS94" s="57">
        <v>12</v>
      </c>
      <c r="AT94" s="58"/>
      <c r="AU94" s="58"/>
      <c r="AV94" s="58"/>
      <c r="AW94" s="59"/>
      <c r="AX94" s="77">
        <f t="shared" si="10"/>
        <v>27</v>
      </c>
      <c r="AY94" s="78"/>
      <c r="AZ94" s="78"/>
      <c r="BA94" s="78"/>
      <c r="BB94" s="79"/>
      <c r="BC94" s="77">
        <f t="shared" si="11"/>
        <v>0</v>
      </c>
      <c r="BD94" s="78"/>
      <c r="BE94" s="78"/>
      <c r="BF94" s="78"/>
      <c r="BG94" s="79"/>
      <c r="BH94" s="77">
        <f t="shared" si="12"/>
        <v>0</v>
      </c>
      <c r="BI94" s="78"/>
      <c r="BJ94" s="78"/>
      <c r="BK94" s="78"/>
      <c r="BL94" s="79"/>
      <c r="BM94" s="77">
        <f t="shared" si="13"/>
        <v>0</v>
      </c>
      <c r="BN94" s="78"/>
      <c r="BO94" s="78"/>
      <c r="BP94" s="78"/>
      <c r="BQ94" s="79"/>
      <c r="BR94" s="18"/>
      <c r="BS94" s="18"/>
      <c r="BT94" s="18"/>
      <c r="BU94" s="18"/>
      <c r="BV94" s="18"/>
      <c r="BW94" s="18"/>
      <c r="BX94" s="18"/>
      <c r="BY94" s="18"/>
      <c r="BZ94" s="16"/>
      <c r="CA94" s="1" t="s">
        <v>83</v>
      </c>
    </row>
    <row r="95" spans="1:79" ht="77.25" customHeight="1" x14ac:dyDescent="0.2">
      <c r="A95" s="43"/>
      <c r="B95" s="44"/>
      <c r="C95" s="45" t="s">
        <v>130</v>
      </c>
      <c r="D95" s="46"/>
      <c r="E95" s="46"/>
      <c r="F95" s="46"/>
      <c r="G95" s="46"/>
      <c r="H95" s="46"/>
      <c r="I95" s="47"/>
      <c r="J95" s="48" t="s">
        <v>85</v>
      </c>
      <c r="K95" s="49"/>
      <c r="L95" s="49"/>
      <c r="M95" s="49"/>
      <c r="N95" s="50"/>
      <c r="O95" s="80" t="s">
        <v>131</v>
      </c>
      <c r="P95" s="81"/>
      <c r="Q95" s="81"/>
      <c r="R95" s="81"/>
      <c r="S95" s="81"/>
      <c r="T95" s="81"/>
      <c r="U95" s="81"/>
      <c r="V95" s="81"/>
      <c r="W95" s="81"/>
      <c r="X95" s="82"/>
      <c r="Y95" s="57"/>
      <c r="Z95" s="58"/>
      <c r="AA95" s="58"/>
      <c r="AB95" s="58"/>
      <c r="AC95" s="59"/>
      <c r="AD95" s="57">
        <v>15</v>
      </c>
      <c r="AE95" s="58"/>
      <c r="AF95" s="58"/>
      <c r="AG95" s="58"/>
      <c r="AH95" s="59"/>
      <c r="AI95" s="57">
        <f>SUM(Y95:AH95)</f>
        <v>15</v>
      </c>
      <c r="AJ95" s="58"/>
      <c r="AK95" s="58"/>
      <c r="AL95" s="58"/>
      <c r="AM95" s="59"/>
      <c r="AN95" s="57"/>
      <c r="AO95" s="58"/>
      <c r="AP95" s="58"/>
      <c r="AQ95" s="58"/>
      <c r="AR95" s="59"/>
      <c r="AS95" s="57">
        <v>15</v>
      </c>
      <c r="AT95" s="58"/>
      <c r="AU95" s="58"/>
      <c r="AV95" s="58"/>
      <c r="AW95" s="59"/>
      <c r="AX95" s="77">
        <f>AN95+AS95</f>
        <v>15</v>
      </c>
      <c r="AY95" s="78"/>
      <c r="AZ95" s="78"/>
      <c r="BA95" s="78"/>
      <c r="BB95" s="79"/>
      <c r="BC95" s="77">
        <f t="shared" si="11"/>
        <v>0</v>
      </c>
      <c r="BD95" s="78"/>
      <c r="BE95" s="78"/>
      <c r="BF95" s="78"/>
      <c r="BG95" s="79"/>
      <c r="BH95" s="77">
        <f t="shared" si="12"/>
        <v>0</v>
      </c>
      <c r="BI95" s="78"/>
      <c r="BJ95" s="78"/>
      <c r="BK95" s="78"/>
      <c r="BL95" s="79"/>
      <c r="BM95" s="77">
        <f t="shared" si="13"/>
        <v>0</v>
      </c>
      <c r="BN95" s="78"/>
      <c r="BO95" s="78"/>
      <c r="BP95" s="78"/>
      <c r="BQ95" s="79"/>
      <c r="BR95" s="18"/>
      <c r="BS95" s="18"/>
      <c r="BT95" s="18"/>
      <c r="BU95" s="18"/>
      <c r="BV95" s="18"/>
      <c r="BW95" s="18"/>
      <c r="BX95" s="18"/>
      <c r="BY95" s="18"/>
      <c r="BZ95" s="16"/>
      <c r="CA95" s="1" t="s">
        <v>83</v>
      </c>
    </row>
    <row r="96" spans="1:79" ht="169.5" customHeight="1" x14ac:dyDescent="0.2">
      <c r="A96" s="43"/>
      <c r="B96" s="44"/>
      <c r="C96" s="45" t="s">
        <v>132</v>
      </c>
      <c r="D96" s="46"/>
      <c r="E96" s="46"/>
      <c r="F96" s="46"/>
      <c r="G96" s="46"/>
      <c r="H96" s="46"/>
      <c r="I96" s="47"/>
      <c r="J96" s="48" t="s">
        <v>85</v>
      </c>
      <c r="K96" s="49"/>
      <c r="L96" s="49"/>
      <c r="M96" s="49"/>
      <c r="N96" s="50"/>
      <c r="O96" s="80" t="s">
        <v>133</v>
      </c>
      <c r="P96" s="81"/>
      <c r="Q96" s="81"/>
      <c r="R96" s="81"/>
      <c r="S96" s="81"/>
      <c r="T96" s="81"/>
      <c r="U96" s="81"/>
      <c r="V96" s="81"/>
      <c r="W96" s="81"/>
      <c r="X96" s="82"/>
      <c r="Y96" s="57">
        <v>3</v>
      </c>
      <c r="Z96" s="58"/>
      <c r="AA96" s="58"/>
      <c r="AB96" s="58"/>
      <c r="AC96" s="59"/>
      <c r="AD96" s="57"/>
      <c r="AE96" s="58"/>
      <c r="AF96" s="58"/>
      <c r="AG96" s="58"/>
      <c r="AH96" s="59"/>
      <c r="AI96" s="57">
        <f>SUM(Y96:AH96)</f>
        <v>3</v>
      </c>
      <c r="AJ96" s="58"/>
      <c r="AK96" s="58"/>
      <c r="AL96" s="58"/>
      <c r="AM96" s="59"/>
      <c r="AN96" s="57">
        <v>3</v>
      </c>
      <c r="AO96" s="58"/>
      <c r="AP96" s="58"/>
      <c r="AQ96" s="58"/>
      <c r="AR96" s="59"/>
      <c r="AS96" s="57"/>
      <c r="AT96" s="58"/>
      <c r="AU96" s="58"/>
      <c r="AV96" s="58"/>
      <c r="AW96" s="59"/>
      <c r="AX96" s="77">
        <f t="shared" si="10"/>
        <v>3</v>
      </c>
      <c r="AY96" s="78"/>
      <c r="AZ96" s="78"/>
      <c r="BA96" s="78"/>
      <c r="BB96" s="79"/>
      <c r="BC96" s="77">
        <f t="shared" si="11"/>
        <v>0</v>
      </c>
      <c r="BD96" s="78"/>
      <c r="BE96" s="78"/>
      <c r="BF96" s="78"/>
      <c r="BG96" s="79"/>
      <c r="BH96" s="77">
        <f t="shared" si="12"/>
        <v>0</v>
      </c>
      <c r="BI96" s="78"/>
      <c r="BJ96" s="78"/>
      <c r="BK96" s="78"/>
      <c r="BL96" s="79"/>
      <c r="BM96" s="77">
        <f t="shared" si="13"/>
        <v>0</v>
      </c>
      <c r="BN96" s="78"/>
      <c r="BO96" s="78"/>
      <c r="BP96" s="78"/>
      <c r="BQ96" s="79"/>
      <c r="BR96" s="18"/>
      <c r="BS96" s="18"/>
      <c r="BT96" s="18"/>
      <c r="BU96" s="18"/>
      <c r="BV96" s="18"/>
      <c r="BW96" s="18"/>
      <c r="BX96" s="18"/>
      <c r="BY96" s="18"/>
      <c r="BZ96" s="16"/>
      <c r="CA96" s="1" t="s">
        <v>83</v>
      </c>
    </row>
    <row r="97" spans="1:79" ht="96" customHeight="1" x14ac:dyDescent="0.2">
      <c r="A97" s="43"/>
      <c r="B97" s="44"/>
      <c r="C97" s="45" t="s">
        <v>134</v>
      </c>
      <c r="D97" s="46"/>
      <c r="E97" s="46"/>
      <c r="F97" s="46"/>
      <c r="G97" s="46"/>
      <c r="H97" s="46"/>
      <c r="I97" s="47"/>
      <c r="J97" s="48" t="s">
        <v>85</v>
      </c>
      <c r="K97" s="49"/>
      <c r="L97" s="49"/>
      <c r="M97" s="49"/>
      <c r="N97" s="50"/>
      <c r="O97" s="80" t="s">
        <v>135</v>
      </c>
      <c r="P97" s="81"/>
      <c r="Q97" s="81"/>
      <c r="R97" s="81"/>
      <c r="S97" s="81"/>
      <c r="T97" s="81"/>
      <c r="U97" s="81"/>
      <c r="V97" s="81"/>
      <c r="W97" s="81"/>
      <c r="X97" s="82"/>
      <c r="Y97" s="57"/>
      <c r="Z97" s="58"/>
      <c r="AA97" s="58"/>
      <c r="AB97" s="58"/>
      <c r="AC97" s="59"/>
      <c r="AD97" s="57">
        <v>8</v>
      </c>
      <c r="AE97" s="58"/>
      <c r="AF97" s="58"/>
      <c r="AG97" s="58"/>
      <c r="AH97" s="59"/>
      <c r="AI97" s="57">
        <f>SUM(Y97:AH97)</f>
        <v>8</v>
      </c>
      <c r="AJ97" s="58"/>
      <c r="AK97" s="58"/>
      <c r="AL97" s="58"/>
      <c r="AM97" s="59"/>
      <c r="AN97" s="57"/>
      <c r="AO97" s="58"/>
      <c r="AP97" s="58"/>
      <c r="AQ97" s="58"/>
      <c r="AR97" s="59"/>
      <c r="AS97" s="57">
        <v>8</v>
      </c>
      <c r="AT97" s="58"/>
      <c r="AU97" s="58"/>
      <c r="AV97" s="58"/>
      <c r="AW97" s="59"/>
      <c r="AX97" s="77">
        <f>SUM(AN97:AW97)</f>
        <v>8</v>
      </c>
      <c r="AY97" s="78"/>
      <c r="AZ97" s="78"/>
      <c r="BA97" s="78"/>
      <c r="BB97" s="79"/>
      <c r="BC97" s="77">
        <f t="shared" si="11"/>
        <v>0</v>
      </c>
      <c r="BD97" s="78"/>
      <c r="BE97" s="78"/>
      <c r="BF97" s="78"/>
      <c r="BG97" s="79"/>
      <c r="BH97" s="77">
        <f t="shared" si="12"/>
        <v>0</v>
      </c>
      <c r="BI97" s="78"/>
      <c r="BJ97" s="78"/>
      <c r="BK97" s="78"/>
      <c r="BL97" s="79"/>
      <c r="BM97" s="77">
        <f t="shared" si="13"/>
        <v>0</v>
      </c>
      <c r="BN97" s="78"/>
      <c r="BO97" s="78"/>
      <c r="BP97" s="78"/>
      <c r="BQ97" s="79"/>
      <c r="BR97" s="18"/>
      <c r="BS97" s="18"/>
      <c r="BT97" s="18"/>
      <c r="BU97" s="18"/>
      <c r="BV97" s="18"/>
      <c r="BW97" s="18"/>
      <c r="BX97" s="18"/>
      <c r="BY97" s="18"/>
      <c r="BZ97" s="16"/>
      <c r="CA97" s="1" t="s">
        <v>83</v>
      </c>
    </row>
    <row r="98" spans="1:79" ht="96" customHeight="1" x14ac:dyDescent="0.2">
      <c r="A98" s="43"/>
      <c r="B98" s="44"/>
      <c r="C98" s="45" t="s">
        <v>136</v>
      </c>
      <c r="D98" s="46"/>
      <c r="E98" s="46"/>
      <c r="F98" s="46"/>
      <c r="G98" s="46"/>
      <c r="H98" s="46"/>
      <c r="I98" s="47"/>
      <c r="J98" s="48" t="s">
        <v>85</v>
      </c>
      <c r="K98" s="49"/>
      <c r="L98" s="49"/>
      <c r="M98" s="49"/>
      <c r="N98" s="50"/>
      <c r="O98" s="80" t="s">
        <v>137</v>
      </c>
      <c r="P98" s="81"/>
      <c r="Q98" s="81"/>
      <c r="R98" s="81"/>
      <c r="S98" s="81"/>
      <c r="T98" s="81"/>
      <c r="U98" s="81"/>
      <c r="V98" s="81"/>
      <c r="W98" s="81"/>
      <c r="X98" s="82"/>
      <c r="Y98" s="57"/>
      <c r="Z98" s="58"/>
      <c r="AA98" s="58"/>
      <c r="AB98" s="58"/>
      <c r="AC98" s="59"/>
      <c r="AD98" s="57">
        <v>42</v>
      </c>
      <c r="AE98" s="58"/>
      <c r="AF98" s="58"/>
      <c r="AG98" s="58"/>
      <c r="AH98" s="59"/>
      <c r="AI98" s="57">
        <f>Y98+AD98</f>
        <v>42</v>
      </c>
      <c r="AJ98" s="58"/>
      <c r="AK98" s="58"/>
      <c r="AL98" s="58"/>
      <c r="AM98" s="59"/>
      <c r="AN98" s="57"/>
      <c r="AO98" s="58"/>
      <c r="AP98" s="58"/>
      <c r="AQ98" s="58"/>
      <c r="AR98" s="59"/>
      <c r="AS98" s="57">
        <v>42</v>
      </c>
      <c r="AT98" s="58"/>
      <c r="AU98" s="58"/>
      <c r="AV98" s="58"/>
      <c r="AW98" s="59"/>
      <c r="AX98" s="77">
        <f>SUM(AN98:AW98)</f>
        <v>42</v>
      </c>
      <c r="AY98" s="78"/>
      <c r="AZ98" s="78"/>
      <c r="BA98" s="78"/>
      <c r="BB98" s="79"/>
      <c r="BC98" s="77">
        <f t="shared" si="11"/>
        <v>0</v>
      </c>
      <c r="BD98" s="78"/>
      <c r="BE98" s="78"/>
      <c r="BF98" s="78"/>
      <c r="BG98" s="79"/>
      <c r="BH98" s="77">
        <f t="shared" si="12"/>
        <v>0</v>
      </c>
      <c r="BI98" s="78"/>
      <c r="BJ98" s="78"/>
      <c r="BK98" s="78"/>
      <c r="BL98" s="79"/>
      <c r="BM98" s="77">
        <f t="shared" si="13"/>
        <v>0</v>
      </c>
      <c r="BN98" s="78"/>
      <c r="BO98" s="78"/>
      <c r="BP98" s="78"/>
      <c r="BQ98" s="79"/>
      <c r="BR98" s="18"/>
      <c r="BS98" s="18"/>
      <c r="BT98" s="18"/>
      <c r="BU98" s="18"/>
      <c r="BV98" s="18"/>
      <c r="BW98" s="18"/>
      <c r="BX98" s="18"/>
      <c r="BY98" s="18"/>
      <c r="BZ98" s="16"/>
      <c r="CA98" s="1" t="s">
        <v>83</v>
      </c>
    </row>
    <row r="99" spans="1:79" ht="24" customHeight="1" x14ac:dyDescent="0.2">
      <c r="A99" s="38" t="s">
        <v>138</v>
      </c>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39"/>
      <c r="BQ99" s="40"/>
      <c r="BR99" s="18"/>
      <c r="BS99" s="18"/>
      <c r="BT99" s="18"/>
      <c r="BU99" s="18"/>
      <c r="BV99" s="18"/>
      <c r="BW99" s="18"/>
      <c r="BX99" s="18"/>
      <c r="BY99" s="18"/>
      <c r="BZ99" s="16"/>
      <c r="CA99" s="1" t="s">
        <v>83</v>
      </c>
    </row>
    <row r="100" spans="1:79" ht="22.5" customHeight="1" x14ac:dyDescent="0.2">
      <c r="A100" s="43" t="s">
        <v>139</v>
      </c>
      <c r="B100" s="44"/>
      <c r="C100" s="48" t="s">
        <v>140</v>
      </c>
      <c r="D100" s="49"/>
      <c r="E100" s="49"/>
      <c r="F100" s="49"/>
      <c r="G100" s="49"/>
      <c r="H100" s="49"/>
      <c r="I100" s="50"/>
      <c r="J100" s="48"/>
      <c r="K100" s="49"/>
      <c r="L100" s="49"/>
      <c r="M100" s="49"/>
      <c r="N100" s="50"/>
      <c r="O100" s="48"/>
      <c r="P100" s="49"/>
      <c r="Q100" s="49"/>
      <c r="R100" s="49"/>
      <c r="S100" s="49"/>
      <c r="T100" s="49"/>
      <c r="U100" s="49"/>
      <c r="V100" s="49"/>
      <c r="W100" s="49"/>
      <c r="X100" s="50"/>
      <c r="Y100" s="57"/>
      <c r="Z100" s="58"/>
      <c r="AA100" s="58"/>
      <c r="AB100" s="58"/>
      <c r="AC100" s="59"/>
      <c r="AD100" s="57"/>
      <c r="AE100" s="58"/>
      <c r="AF100" s="58"/>
      <c r="AG100" s="58"/>
      <c r="AH100" s="59"/>
      <c r="AI100" s="57"/>
      <c r="AJ100" s="58"/>
      <c r="AK100" s="58"/>
      <c r="AL100" s="58"/>
      <c r="AM100" s="59"/>
      <c r="AN100" s="57"/>
      <c r="AO100" s="58"/>
      <c r="AP100" s="58"/>
      <c r="AQ100" s="58"/>
      <c r="AR100" s="59"/>
      <c r="AS100" s="57"/>
      <c r="AT100" s="58"/>
      <c r="AU100" s="58"/>
      <c r="AV100" s="58"/>
      <c r="AW100" s="59"/>
      <c r="AX100" s="60"/>
      <c r="AY100" s="61"/>
      <c r="AZ100" s="61"/>
      <c r="BA100" s="61"/>
      <c r="BB100" s="62"/>
      <c r="BC100" s="60"/>
      <c r="BD100" s="61"/>
      <c r="BE100" s="61"/>
      <c r="BF100" s="61"/>
      <c r="BG100" s="62"/>
      <c r="BH100" s="60"/>
      <c r="BI100" s="61"/>
      <c r="BJ100" s="61"/>
      <c r="BK100" s="61"/>
      <c r="BL100" s="62"/>
      <c r="BM100" s="60"/>
      <c r="BN100" s="61"/>
      <c r="BO100" s="61"/>
      <c r="BP100" s="61"/>
      <c r="BQ100" s="62"/>
      <c r="BR100" s="18"/>
      <c r="BS100" s="18"/>
      <c r="BT100" s="18"/>
      <c r="BU100" s="18"/>
      <c r="BV100" s="18"/>
      <c r="BW100" s="18"/>
      <c r="BX100" s="18"/>
      <c r="BY100" s="18"/>
      <c r="BZ100" s="16"/>
      <c r="CA100" s="1" t="s">
        <v>83</v>
      </c>
    </row>
    <row r="101" spans="1:79" s="24" customFormat="1" ht="65.25" customHeight="1" x14ac:dyDescent="0.2">
      <c r="A101" s="66"/>
      <c r="B101" s="67"/>
      <c r="C101" s="71" t="s">
        <v>141</v>
      </c>
      <c r="D101" s="72"/>
      <c r="E101" s="72"/>
      <c r="F101" s="72"/>
      <c r="G101" s="72"/>
      <c r="H101" s="72"/>
      <c r="I101" s="73"/>
      <c r="J101" s="74" t="s">
        <v>94</v>
      </c>
      <c r="K101" s="75"/>
      <c r="L101" s="75"/>
      <c r="M101" s="75"/>
      <c r="N101" s="76"/>
      <c r="O101" s="74" t="s">
        <v>142</v>
      </c>
      <c r="P101" s="75"/>
      <c r="Q101" s="75"/>
      <c r="R101" s="75"/>
      <c r="S101" s="75"/>
      <c r="T101" s="75"/>
      <c r="U101" s="75"/>
      <c r="V101" s="75"/>
      <c r="W101" s="75"/>
      <c r="X101" s="76"/>
      <c r="Y101" s="68">
        <v>7834</v>
      </c>
      <c r="Z101" s="69"/>
      <c r="AA101" s="69"/>
      <c r="AB101" s="69"/>
      <c r="AC101" s="70"/>
      <c r="AD101" s="68">
        <v>2068</v>
      </c>
      <c r="AE101" s="69"/>
      <c r="AF101" s="69"/>
      <c r="AG101" s="69"/>
      <c r="AH101" s="70"/>
      <c r="AI101" s="68">
        <f>SUM(Y101:AH101)</f>
        <v>9902</v>
      </c>
      <c r="AJ101" s="69"/>
      <c r="AK101" s="69"/>
      <c r="AL101" s="69"/>
      <c r="AM101" s="70"/>
      <c r="AN101" s="68">
        <f>AG61/AN90</f>
        <v>7735.1411701201005</v>
      </c>
      <c r="AO101" s="69"/>
      <c r="AP101" s="69"/>
      <c r="AQ101" s="69"/>
      <c r="AR101" s="70"/>
      <c r="AS101" s="68">
        <f>AL61/AN90</f>
        <v>1879.0208884782896</v>
      </c>
      <c r="AT101" s="69"/>
      <c r="AU101" s="69"/>
      <c r="AV101" s="69"/>
      <c r="AW101" s="70"/>
      <c r="AX101" s="68">
        <f>AN101+AS101</f>
        <v>9614.162058598391</v>
      </c>
      <c r="AY101" s="69"/>
      <c r="AZ101" s="69"/>
      <c r="BA101" s="69"/>
      <c r="BB101" s="70"/>
      <c r="BC101" s="68">
        <f>AN101-Y101</f>
        <v>-98.858829879899531</v>
      </c>
      <c r="BD101" s="69"/>
      <c r="BE101" s="69"/>
      <c r="BF101" s="69"/>
      <c r="BG101" s="70"/>
      <c r="BH101" s="68">
        <f>AS101-AD101</f>
        <v>-188.97911152171037</v>
      </c>
      <c r="BI101" s="69"/>
      <c r="BJ101" s="69"/>
      <c r="BK101" s="69"/>
      <c r="BL101" s="70"/>
      <c r="BM101" s="68">
        <f>SUM(BC101:BL101)</f>
        <v>-287.8379414016099</v>
      </c>
      <c r="BN101" s="69"/>
      <c r="BO101" s="69"/>
      <c r="BP101" s="69"/>
      <c r="BQ101" s="70"/>
      <c r="BR101" s="22"/>
      <c r="BS101" s="22"/>
      <c r="BT101" s="22"/>
      <c r="BU101" s="22"/>
      <c r="BV101" s="22"/>
      <c r="BW101" s="22"/>
      <c r="BX101" s="22"/>
      <c r="BY101" s="22"/>
      <c r="BZ101" s="23"/>
      <c r="CA101" s="24" t="s">
        <v>83</v>
      </c>
    </row>
    <row r="102" spans="1:79" ht="77.25" customHeight="1" x14ac:dyDescent="0.2">
      <c r="A102" s="43"/>
      <c r="B102" s="44"/>
      <c r="C102" s="45" t="s">
        <v>143</v>
      </c>
      <c r="D102" s="46"/>
      <c r="E102" s="46"/>
      <c r="F102" s="46"/>
      <c r="G102" s="46"/>
      <c r="H102" s="46"/>
      <c r="I102" s="47"/>
      <c r="J102" s="48" t="s">
        <v>123</v>
      </c>
      <c r="K102" s="49"/>
      <c r="L102" s="49"/>
      <c r="M102" s="49"/>
      <c r="N102" s="50"/>
      <c r="O102" s="48" t="s">
        <v>144</v>
      </c>
      <c r="P102" s="49"/>
      <c r="Q102" s="49"/>
      <c r="R102" s="49"/>
      <c r="S102" s="49"/>
      <c r="T102" s="49"/>
      <c r="U102" s="49"/>
      <c r="V102" s="49"/>
      <c r="W102" s="49"/>
      <c r="X102" s="50"/>
      <c r="Y102" s="35">
        <v>29</v>
      </c>
      <c r="Z102" s="36"/>
      <c r="AA102" s="36"/>
      <c r="AB102" s="36"/>
      <c r="AC102" s="37"/>
      <c r="AD102" s="35"/>
      <c r="AE102" s="36"/>
      <c r="AF102" s="36"/>
      <c r="AG102" s="36"/>
      <c r="AH102" s="37"/>
      <c r="AI102" s="35">
        <f>SUM(Y102:AH102)</f>
        <v>29</v>
      </c>
      <c r="AJ102" s="36"/>
      <c r="AK102" s="36"/>
      <c r="AL102" s="36"/>
      <c r="AM102" s="37"/>
      <c r="AN102" s="35">
        <v>29</v>
      </c>
      <c r="AO102" s="36"/>
      <c r="AP102" s="36"/>
      <c r="AQ102" s="36"/>
      <c r="AR102" s="37"/>
      <c r="AS102" s="35"/>
      <c r="AT102" s="36"/>
      <c r="AU102" s="36"/>
      <c r="AV102" s="36"/>
      <c r="AW102" s="37"/>
      <c r="AX102" s="35">
        <f>SUM(AN102:AW102)</f>
        <v>29</v>
      </c>
      <c r="AY102" s="36"/>
      <c r="AZ102" s="36"/>
      <c r="BA102" s="36"/>
      <c r="BB102" s="37"/>
      <c r="BC102" s="51">
        <f>AN102-Y102</f>
        <v>0</v>
      </c>
      <c r="BD102" s="52"/>
      <c r="BE102" s="52"/>
      <c r="BF102" s="52"/>
      <c r="BG102" s="53"/>
      <c r="BH102" s="51">
        <f>AS102-AD102</f>
        <v>0</v>
      </c>
      <c r="BI102" s="52"/>
      <c r="BJ102" s="52"/>
      <c r="BK102" s="52"/>
      <c r="BL102" s="53"/>
      <c r="BM102" s="51">
        <f>SUM(BC102:BL102)</f>
        <v>0</v>
      </c>
      <c r="BN102" s="52"/>
      <c r="BO102" s="52"/>
      <c r="BP102" s="52"/>
      <c r="BQ102" s="53"/>
      <c r="BR102" s="18"/>
      <c r="BS102" s="18"/>
      <c r="BT102" s="18"/>
      <c r="BU102" s="18"/>
      <c r="BV102" s="18"/>
      <c r="BW102" s="18"/>
      <c r="BX102" s="18"/>
      <c r="BY102" s="18"/>
      <c r="BZ102" s="16"/>
      <c r="CA102" s="1" t="s">
        <v>83</v>
      </c>
    </row>
    <row r="103" spans="1:79" ht="87.75" customHeight="1" x14ac:dyDescent="0.2">
      <c r="A103" s="43"/>
      <c r="B103" s="44"/>
      <c r="C103" s="45" t="s">
        <v>145</v>
      </c>
      <c r="D103" s="46"/>
      <c r="E103" s="46"/>
      <c r="F103" s="46"/>
      <c r="G103" s="46"/>
      <c r="H103" s="46"/>
      <c r="I103" s="47"/>
      <c r="J103" s="48" t="s">
        <v>94</v>
      </c>
      <c r="K103" s="49"/>
      <c r="L103" s="49"/>
      <c r="M103" s="49"/>
      <c r="N103" s="50"/>
      <c r="O103" s="48" t="s">
        <v>144</v>
      </c>
      <c r="P103" s="49"/>
      <c r="Q103" s="49"/>
      <c r="R103" s="49"/>
      <c r="S103" s="49"/>
      <c r="T103" s="49"/>
      <c r="U103" s="49"/>
      <c r="V103" s="49"/>
      <c r="W103" s="49"/>
      <c r="X103" s="50"/>
      <c r="Y103" s="54"/>
      <c r="Z103" s="55"/>
      <c r="AA103" s="55"/>
      <c r="AB103" s="55"/>
      <c r="AC103" s="56"/>
      <c r="AD103" s="54">
        <v>80000</v>
      </c>
      <c r="AE103" s="55"/>
      <c r="AF103" s="55"/>
      <c r="AG103" s="55"/>
      <c r="AH103" s="56"/>
      <c r="AI103" s="54">
        <f>SUM(Y103:AH103)</f>
        <v>80000</v>
      </c>
      <c r="AJ103" s="55"/>
      <c r="AK103" s="55"/>
      <c r="AL103" s="55"/>
      <c r="AM103" s="56"/>
      <c r="AN103" s="54"/>
      <c r="AO103" s="55"/>
      <c r="AP103" s="55"/>
      <c r="AQ103" s="55"/>
      <c r="AR103" s="56"/>
      <c r="AS103" s="54">
        <v>80000</v>
      </c>
      <c r="AT103" s="55"/>
      <c r="AU103" s="55"/>
      <c r="AV103" s="55"/>
      <c r="AW103" s="56"/>
      <c r="AX103" s="54">
        <f>AN103+AS103</f>
        <v>80000</v>
      </c>
      <c r="AY103" s="55"/>
      <c r="AZ103" s="55"/>
      <c r="BA103" s="55"/>
      <c r="BB103" s="56"/>
      <c r="BC103" s="54">
        <f>AN103-Y103</f>
        <v>0</v>
      </c>
      <c r="BD103" s="55"/>
      <c r="BE103" s="55"/>
      <c r="BF103" s="55"/>
      <c r="BG103" s="56"/>
      <c r="BH103" s="54">
        <f>AS103-AD103</f>
        <v>0</v>
      </c>
      <c r="BI103" s="55"/>
      <c r="BJ103" s="55"/>
      <c r="BK103" s="55"/>
      <c r="BL103" s="56"/>
      <c r="BM103" s="54">
        <f>SUM(BC103:BL103)</f>
        <v>0</v>
      </c>
      <c r="BN103" s="55"/>
      <c r="BO103" s="55"/>
      <c r="BP103" s="55"/>
      <c r="BQ103" s="56"/>
      <c r="BR103" s="18"/>
      <c r="BS103" s="18"/>
      <c r="BT103" s="18"/>
      <c r="BU103" s="18"/>
      <c r="BV103" s="18"/>
      <c r="BW103" s="18"/>
      <c r="BX103" s="18"/>
      <c r="BY103" s="18"/>
      <c r="BZ103" s="16"/>
      <c r="CA103" s="1" t="s">
        <v>83</v>
      </c>
    </row>
    <row r="104" spans="1:79" s="24" customFormat="1" ht="105" customHeight="1" x14ac:dyDescent="0.2">
      <c r="A104" s="66"/>
      <c r="B104" s="67"/>
      <c r="C104" s="45" t="s">
        <v>146</v>
      </c>
      <c r="D104" s="46"/>
      <c r="E104" s="46"/>
      <c r="F104" s="46"/>
      <c r="G104" s="46"/>
      <c r="H104" s="46"/>
      <c r="I104" s="47"/>
      <c r="J104" s="48" t="s">
        <v>94</v>
      </c>
      <c r="K104" s="49"/>
      <c r="L104" s="49"/>
      <c r="M104" s="49"/>
      <c r="N104" s="50"/>
      <c r="O104" s="48" t="s">
        <v>144</v>
      </c>
      <c r="P104" s="49"/>
      <c r="Q104" s="49"/>
      <c r="R104" s="49"/>
      <c r="S104" s="49"/>
      <c r="T104" s="49"/>
      <c r="U104" s="49"/>
      <c r="V104" s="49"/>
      <c r="W104" s="49"/>
      <c r="X104" s="50"/>
      <c r="Y104" s="51"/>
      <c r="Z104" s="52"/>
      <c r="AA104" s="52"/>
      <c r="AB104" s="52"/>
      <c r="AC104" s="53"/>
      <c r="AD104" s="54">
        <v>192895</v>
      </c>
      <c r="AE104" s="55"/>
      <c r="AF104" s="55"/>
      <c r="AG104" s="55"/>
      <c r="AH104" s="56"/>
      <c r="AI104" s="54">
        <f>SUM(Y104:AH104)</f>
        <v>192895</v>
      </c>
      <c r="AJ104" s="55"/>
      <c r="AK104" s="55"/>
      <c r="AL104" s="55"/>
      <c r="AM104" s="56"/>
      <c r="AN104" s="54"/>
      <c r="AO104" s="55"/>
      <c r="AP104" s="55"/>
      <c r="AQ104" s="55"/>
      <c r="AR104" s="56"/>
      <c r="AS104" s="54">
        <v>192895</v>
      </c>
      <c r="AT104" s="55"/>
      <c r="AU104" s="55"/>
      <c r="AV104" s="55"/>
      <c r="AW104" s="56"/>
      <c r="AX104" s="54">
        <f>AN104+AS104</f>
        <v>192895</v>
      </c>
      <c r="AY104" s="55"/>
      <c r="AZ104" s="55"/>
      <c r="BA104" s="55"/>
      <c r="BB104" s="56"/>
      <c r="BC104" s="54">
        <f>AN104-Y104</f>
        <v>0</v>
      </c>
      <c r="BD104" s="55"/>
      <c r="BE104" s="55"/>
      <c r="BF104" s="55"/>
      <c r="BG104" s="56"/>
      <c r="BH104" s="54">
        <f>AS104-AD104</f>
        <v>0</v>
      </c>
      <c r="BI104" s="55"/>
      <c r="BJ104" s="55"/>
      <c r="BK104" s="55"/>
      <c r="BL104" s="56"/>
      <c r="BM104" s="54">
        <f>SUM(BC104:BL104)</f>
        <v>0</v>
      </c>
      <c r="BN104" s="55"/>
      <c r="BO104" s="55"/>
      <c r="BP104" s="55"/>
      <c r="BQ104" s="56"/>
      <c r="BR104" s="22"/>
      <c r="BS104" s="22"/>
      <c r="BT104" s="22"/>
      <c r="BU104" s="22"/>
      <c r="BV104" s="22"/>
      <c r="BW104" s="22"/>
      <c r="BX104" s="22"/>
      <c r="BY104" s="22"/>
      <c r="BZ104" s="23"/>
      <c r="CA104" s="24" t="s">
        <v>83</v>
      </c>
    </row>
    <row r="105" spans="1:79" s="24" customFormat="1" ht="30" customHeight="1" x14ac:dyDescent="0.2">
      <c r="A105" s="63" t="s">
        <v>147</v>
      </c>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5"/>
      <c r="BR105" s="22"/>
      <c r="BS105" s="22"/>
      <c r="BT105" s="22"/>
      <c r="BU105" s="22"/>
      <c r="BV105" s="22"/>
      <c r="BW105" s="22"/>
      <c r="BX105" s="22"/>
      <c r="BY105" s="22"/>
      <c r="BZ105" s="23"/>
      <c r="CA105" s="24" t="s">
        <v>83</v>
      </c>
    </row>
    <row r="106" spans="1:79" ht="22.5" customHeight="1" x14ac:dyDescent="0.2">
      <c r="A106" s="43" t="s">
        <v>148</v>
      </c>
      <c r="B106" s="44"/>
      <c r="C106" s="48" t="s">
        <v>149</v>
      </c>
      <c r="D106" s="49"/>
      <c r="E106" s="49"/>
      <c r="F106" s="49"/>
      <c r="G106" s="49"/>
      <c r="H106" s="49"/>
      <c r="I106" s="50"/>
      <c r="J106" s="48"/>
      <c r="K106" s="49"/>
      <c r="L106" s="49"/>
      <c r="M106" s="49"/>
      <c r="N106" s="50"/>
      <c r="O106" s="48"/>
      <c r="P106" s="49"/>
      <c r="Q106" s="49"/>
      <c r="R106" s="49"/>
      <c r="S106" s="49"/>
      <c r="T106" s="49"/>
      <c r="U106" s="49"/>
      <c r="V106" s="49"/>
      <c r="W106" s="49"/>
      <c r="X106" s="50"/>
      <c r="Y106" s="57"/>
      <c r="Z106" s="58"/>
      <c r="AA106" s="58"/>
      <c r="AB106" s="58"/>
      <c r="AC106" s="59"/>
      <c r="AD106" s="57"/>
      <c r="AE106" s="58"/>
      <c r="AF106" s="58"/>
      <c r="AG106" s="58"/>
      <c r="AH106" s="59"/>
      <c r="AI106" s="57"/>
      <c r="AJ106" s="58"/>
      <c r="AK106" s="58"/>
      <c r="AL106" s="58"/>
      <c r="AM106" s="59"/>
      <c r="AN106" s="57"/>
      <c r="AO106" s="58"/>
      <c r="AP106" s="58"/>
      <c r="AQ106" s="58"/>
      <c r="AR106" s="59"/>
      <c r="AS106" s="57"/>
      <c r="AT106" s="58"/>
      <c r="AU106" s="58"/>
      <c r="AV106" s="58"/>
      <c r="AW106" s="59"/>
      <c r="AX106" s="60"/>
      <c r="AY106" s="61"/>
      <c r="AZ106" s="61"/>
      <c r="BA106" s="61"/>
      <c r="BB106" s="62"/>
      <c r="BC106" s="60"/>
      <c r="BD106" s="61"/>
      <c r="BE106" s="61"/>
      <c r="BF106" s="61"/>
      <c r="BG106" s="62"/>
      <c r="BH106" s="60"/>
      <c r="BI106" s="61"/>
      <c r="BJ106" s="61"/>
      <c r="BK106" s="61"/>
      <c r="BL106" s="62"/>
      <c r="BM106" s="60"/>
      <c r="BN106" s="61"/>
      <c r="BO106" s="61"/>
      <c r="BP106" s="61"/>
      <c r="BQ106" s="62"/>
      <c r="BR106" s="18"/>
      <c r="BS106" s="18"/>
      <c r="BT106" s="18"/>
      <c r="BU106" s="18"/>
      <c r="BV106" s="18"/>
      <c r="BW106" s="18"/>
      <c r="BX106" s="18"/>
      <c r="BY106" s="18"/>
      <c r="BZ106" s="16"/>
      <c r="CA106" s="1" t="s">
        <v>83</v>
      </c>
    </row>
    <row r="107" spans="1:79" ht="57" customHeight="1" x14ac:dyDescent="0.2">
      <c r="A107" s="43"/>
      <c r="B107" s="44"/>
      <c r="C107" s="45" t="s">
        <v>150</v>
      </c>
      <c r="D107" s="46"/>
      <c r="E107" s="46"/>
      <c r="F107" s="46"/>
      <c r="G107" s="46"/>
      <c r="H107" s="46"/>
      <c r="I107" s="47"/>
      <c r="J107" s="48" t="s">
        <v>123</v>
      </c>
      <c r="K107" s="49"/>
      <c r="L107" s="49"/>
      <c r="M107" s="49"/>
      <c r="N107" s="50"/>
      <c r="O107" s="48" t="s">
        <v>151</v>
      </c>
      <c r="P107" s="49"/>
      <c r="Q107" s="49"/>
      <c r="R107" s="49"/>
      <c r="S107" s="49"/>
      <c r="T107" s="49"/>
      <c r="U107" s="49"/>
      <c r="V107" s="49"/>
      <c r="W107" s="49"/>
      <c r="X107" s="50"/>
      <c r="Y107" s="51">
        <v>1718</v>
      </c>
      <c r="Z107" s="52"/>
      <c r="AA107" s="52"/>
      <c r="AB107" s="52"/>
      <c r="AC107" s="53"/>
      <c r="AD107" s="51"/>
      <c r="AE107" s="52"/>
      <c r="AF107" s="52"/>
      <c r="AG107" s="52"/>
      <c r="AH107" s="53"/>
      <c r="AI107" s="51">
        <f t="shared" ref="AI107:AI110" si="14">SUM(Y107:AH107)</f>
        <v>1718</v>
      </c>
      <c r="AJ107" s="52"/>
      <c r="AK107" s="52"/>
      <c r="AL107" s="52"/>
      <c r="AM107" s="53"/>
      <c r="AN107" s="51">
        <v>1718</v>
      </c>
      <c r="AO107" s="52"/>
      <c r="AP107" s="52"/>
      <c r="AQ107" s="52"/>
      <c r="AR107" s="53"/>
      <c r="AS107" s="51"/>
      <c r="AT107" s="52"/>
      <c r="AU107" s="52"/>
      <c r="AV107" s="52"/>
      <c r="AW107" s="53"/>
      <c r="AX107" s="51">
        <f>SUM(AN107:AW107)</f>
        <v>1718</v>
      </c>
      <c r="AY107" s="52"/>
      <c r="AZ107" s="52"/>
      <c r="BA107" s="52"/>
      <c r="BB107" s="53"/>
      <c r="BC107" s="51">
        <f t="shared" ref="BC107:BC111" si="15">AN107-Y107</f>
        <v>0</v>
      </c>
      <c r="BD107" s="52"/>
      <c r="BE107" s="52"/>
      <c r="BF107" s="52"/>
      <c r="BG107" s="53"/>
      <c r="BH107" s="51">
        <f t="shared" ref="BH107:BH111" si="16">AS107-AD107</f>
        <v>0</v>
      </c>
      <c r="BI107" s="52"/>
      <c r="BJ107" s="52"/>
      <c r="BK107" s="52"/>
      <c r="BL107" s="53"/>
      <c r="BM107" s="51">
        <f t="shared" ref="BM107:BM111" si="17">SUM(BC107:BL107)</f>
        <v>0</v>
      </c>
      <c r="BN107" s="52"/>
      <c r="BO107" s="52"/>
      <c r="BP107" s="52"/>
      <c r="BQ107" s="53"/>
      <c r="BR107" s="18"/>
      <c r="BS107" s="18"/>
      <c r="BT107" s="18"/>
      <c r="BU107" s="18"/>
      <c r="BV107" s="18"/>
      <c r="BW107" s="18"/>
      <c r="BX107" s="18"/>
      <c r="BY107" s="18"/>
      <c r="BZ107" s="16"/>
      <c r="CA107" s="1" t="s">
        <v>83</v>
      </c>
    </row>
    <row r="108" spans="1:79" ht="36.75" customHeight="1" x14ac:dyDescent="0.2">
      <c r="A108" s="43"/>
      <c r="B108" s="44"/>
      <c r="C108" s="45" t="s">
        <v>152</v>
      </c>
      <c r="D108" s="46"/>
      <c r="E108" s="46"/>
      <c r="F108" s="46"/>
      <c r="G108" s="46"/>
      <c r="H108" s="46"/>
      <c r="I108" s="47"/>
      <c r="J108" s="48" t="s">
        <v>153</v>
      </c>
      <c r="K108" s="49"/>
      <c r="L108" s="49"/>
      <c r="M108" s="49"/>
      <c r="N108" s="50"/>
      <c r="O108" s="48" t="s">
        <v>151</v>
      </c>
      <c r="P108" s="49"/>
      <c r="Q108" s="49"/>
      <c r="R108" s="49"/>
      <c r="S108" s="49"/>
      <c r="T108" s="49"/>
      <c r="U108" s="49"/>
      <c r="V108" s="49"/>
      <c r="W108" s="49"/>
      <c r="X108" s="50"/>
      <c r="Y108" s="35">
        <v>9</v>
      </c>
      <c r="Z108" s="36"/>
      <c r="AA108" s="36"/>
      <c r="AB108" s="36"/>
      <c r="AC108" s="37"/>
      <c r="AD108" s="51"/>
      <c r="AE108" s="52"/>
      <c r="AF108" s="52"/>
      <c r="AG108" s="52"/>
      <c r="AH108" s="53"/>
      <c r="AI108" s="51">
        <f t="shared" si="14"/>
        <v>9</v>
      </c>
      <c r="AJ108" s="52"/>
      <c r="AK108" s="52"/>
      <c r="AL108" s="52"/>
      <c r="AM108" s="53"/>
      <c r="AN108" s="35">
        <v>9</v>
      </c>
      <c r="AO108" s="36"/>
      <c r="AP108" s="36"/>
      <c r="AQ108" s="36"/>
      <c r="AR108" s="37"/>
      <c r="AS108" s="54"/>
      <c r="AT108" s="55"/>
      <c r="AU108" s="55"/>
      <c r="AV108" s="55"/>
      <c r="AW108" s="56"/>
      <c r="AX108" s="51">
        <f>SUM(AN108:AW108)</f>
        <v>9</v>
      </c>
      <c r="AY108" s="52"/>
      <c r="AZ108" s="52"/>
      <c r="BA108" s="52"/>
      <c r="BB108" s="53"/>
      <c r="BC108" s="51">
        <f>AN108-Y108</f>
        <v>0</v>
      </c>
      <c r="BD108" s="52"/>
      <c r="BE108" s="52"/>
      <c r="BF108" s="52"/>
      <c r="BG108" s="53"/>
      <c r="BH108" s="51">
        <f>AS108-AD108</f>
        <v>0</v>
      </c>
      <c r="BI108" s="52"/>
      <c r="BJ108" s="52"/>
      <c r="BK108" s="52"/>
      <c r="BL108" s="53"/>
      <c r="BM108" s="51">
        <v>-0.4</v>
      </c>
      <c r="BN108" s="52"/>
      <c r="BO108" s="52"/>
      <c r="BP108" s="52"/>
      <c r="BQ108" s="53"/>
      <c r="BR108" s="18"/>
      <c r="BS108" s="18"/>
      <c r="BT108" s="18"/>
      <c r="BU108" s="18"/>
      <c r="BV108" s="18"/>
      <c r="BW108" s="18"/>
      <c r="BX108" s="18"/>
      <c r="BY108" s="18"/>
      <c r="BZ108" s="16"/>
      <c r="CA108" s="1" t="s">
        <v>83</v>
      </c>
    </row>
    <row r="109" spans="1:79" ht="32.25" customHeight="1" x14ac:dyDescent="0.2">
      <c r="A109" s="43"/>
      <c r="B109" s="44"/>
      <c r="C109" s="45" t="s">
        <v>154</v>
      </c>
      <c r="D109" s="46"/>
      <c r="E109" s="46"/>
      <c r="F109" s="46"/>
      <c r="G109" s="46"/>
      <c r="H109" s="46"/>
      <c r="I109" s="47"/>
      <c r="J109" s="48" t="s">
        <v>153</v>
      </c>
      <c r="K109" s="49"/>
      <c r="L109" s="49"/>
      <c r="M109" s="49"/>
      <c r="N109" s="50"/>
      <c r="O109" s="48" t="s">
        <v>151</v>
      </c>
      <c r="P109" s="49"/>
      <c r="Q109" s="49"/>
      <c r="R109" s="49"/>
      <c r="S109" s="49"/>
      <c r="T109" s="49"/>
      <c r="U109" s="49"/>
      <c r="V109" s="49"/>
      <c r="W109" s="49"/>
      <c r="X109" s="50"/>
      <c r="Y109" s="35">
        <v>3</v>
      </c>
      <c r="Z109" s="36"/>
      <c r="AA109" s="36"/>
      <c r="AB109" s="36"/>
      <c r="AC109" s="37"/>
      <c r="AD109" s="35"/>
      <c r="AE109" s="36"/>
      <c r="AF109" s="36"/>
      <c r="AG109" s="36"/>
      <c r="AH109" s="37"/>
      <c r="AI109" s="51">
        <f t="shared" si="14"/>
        <v>3</v>
      </c>
      <c r="AJ109" s="52"/>
      <c r="AK109" s="52"/>
      <c r="AL109" s="52"/>
      <c r="AM109" s="53"/>
      <c r="AN109" s="35">
        <v>3</v>
      </c>
      <c r="AO109" s="36"/>
      <c r="AP109" s="36"/>
      <c r="AQ109" s="36"/>
      <c r="AR109" s="37"/>
      <c r="AS109" s="35"/>
      <c r="AT109" s="36"/>
      <c r="AU109" s="36"/>
      <c r="AV109" s="36"/>
      <c r="AW109" s="37"/>
      <c r="AX109" s="51">
        <f>SUM(AN109:AW109)</f>
        <v>3</v>
      </c>
      <c r="AY109" s="52"/>
      <c r="AZ109" s="52"/>
      <c r="BA109" s="52"/>
      <c r="BB109" s="53"/>
      <c r="BC109" s="35">
        <f t="shared" si="15"/>
        <v>0</v>
      </c>
      <c r="BD109" s="36"/>
      <c r="BE109" s="36"/>
      <c r="BF109" s="36"/>
      <c r="BG109" s="37"/>
      <c r="BH109" s="51">
        <f t="shared" si="16"/>
        <v>0</v>
      </c>
      <c r="BI109" s="52"/>
      <c r="BJ109" s="52"/>
      <c r="BK109" s="52"/>
      <c r="BL109" s="53"/>
      <c r="BM109" s="51">
        <f t="shared" si="17"/>
        <v>0</v>
      </c>
      <c r="BN109" s="52"/>
      <c r="BO109" s="52"/>
      <c r="BP109" s="52"/>
      <c r="BQ109" s="53"/>
      <c r="BR109" s="18"/>
      <c r="BS109" s="18"/>
      <c r="BT109" s="18"/>
      <c r="BU109" s="18"/>
      <c r="BV109" s="18"/>
      <c r="BW109" s="18"/>
      <c r="BX109" s="18"/>
      <c r="BY109" s="18"/>
      <c r="BZ109" s="16"/>
      <c r="CA109" s="1" t="s">
        <v>83</v>
      </c>
    </row>
    <row r="110" spans="1:79" ht="65.25" customHeight="1" x14ac:dyDescent="0.2">
      <c r="A110" s="43"/>
      <c r="B110" s="44"/>
      <c r="C110" s="45" t="s">
        <v>155</v>
      </c>
      <c r="D110" s="46"/>
      <c r="E110" s="46"/>
      <c r="F110" s="46"/>
      <c r="G110" s="46"/>
      <c r="H110" s="46"/>
      <c r="I110" s="47"/>
      <c r="J110" s="48" t="s">
        <v>153</v>
      </c>
      <c r="K110" s="49"/>
      <c r="L110" s="49"/>
      <c r="M110" s="49"/>
      <c r="N110" s="50"/>
      <c r="O110" s="48" t="s">
        <v>144</v>
      </c>
      <c r="P110" s="49"/>
      <c r="Q110" s="49"/>
      <c r="R110" s="49"/>
      <c r="S110" s="49"/>
      <c r="T110" s="49"/>
      <c r="U110" s="49"/>
      <c r="V110" s="49"/>
      <c r="W110" s="49"/>
      <c r="X110" s="50"/>
      <c r="Y110" s="51"/>
      <c r="Z110" s="52"/>
      <c r="AA110" s="52"/>
      <c r="AB110" s="52"/>
      <c r="AC110" s="53"/>
      <c r="AD110" s="35">
        <v>153.1</v>
      </c>
      <c r="AE110" s="36"/>
      <c r="AF110" s="36"/>
      <c r="AG110" s="36"/>
      <c r="AH110" s="37"/>
      <c r="AI110" s="35">
        <f t="shared" si="14"/>
        <v>153.1</v>
      </c>
      <c r="AJ110" s="36"/>
      <c r="AK110" s="36"/>
      <c r="AL110" s="36"/>
      <c r="AM110" s="37"/>
      <c r="AN110" s="35"/>
      <c r="AO110" s="36"/>
      <c r="AP110" s="36"/>
      <c r="AQ110" s="36"/>
      <c r="AR110" s="37"/>
      <c r="AS110" s="35">
        <v>153.1</v>
      </c>
      <c r="AT110" s="36"/>
      <c r="AU110" s="36"/>
      <c r="AV110" s="36"/>
      <c r="AW110" s="37"/>
      <c r="AX110" s="35">
        <f>SUM(AN110:AW110)</f>
        <v>153.1</v>
      </c>
      <c r="AY110" s="36"/>
      <c r="AZ110" s="36"/>
      <c r="BA110" s="36"/>
      <c r="BB110" s="37"/>
      <c r="BC110" s="35">
        <f t="shared" si="15"/>
        <v>0</v>
      </c>
      <c r="BD110" s="36"/>
      <c r="BE110" s="36"/>
      <c r="BF110" s="36"/>
      <c r="BG110" s="37"/>
      <c r="BH110" s="35">
        <f t="shared" si="16"/>
        <v>0</v>
      </c>
      <c r="BI110" s="36"/>
      <c r="BJ110" s="36"/>
      <c r="BK110" s="36"/>
      <c r="BL110" s="37"/>
      <c r="BM110" s="35">
        <f t="shared" si="17"/>
        <v>0</v>
      </c>
      <c r="BN110" s="36"/>
      <c r="BO110" s="36"/>
      <c r="BP110" s="36"/>
      <c r="BQ110" s="37"/>
      <c r="BR110" s="18"/>
      <c r="BS110" s="18"/>
      <c r="BT110" s="18"/>
      <c r="BU110" s="18"/>
      <c r="BV110" s="18"/>
      <c r="BW110" s="18"/>
      <c r="BX110" s="18"/>
      <c r="BY110" s="18"/>
      <c r="BZ110" s="16"/>
      <c r="CA110" s="1" t="s">
        <v>83</v>
      </c>
    </row>
    <row r="111" spans="1:79" ht="57.75" customHeight="1" x14ac:dyDescent="0.2">
      <c r="A111" s="43"/>
      <c r="B111" s="44"/>
      <c r="C111" s="45" t="s">
        <v>156</v>
      </c>
      <c r="D111" s="46"/>
      <c r="E111" s="46"/>
      <c r="F111" s="46"/>
      <c r="G111" s="46"/>
      <c r="H111" s="46"/>
      <c r="I111" s="47"/>
      <c r="J111" s="48" t="s">
        <v>153</v>
      </c>
      <c r="K111" s="49"/>
      <c r="L111" s="49"/>
      <c r="M111" s="49"/>
      <c r="N111" s="50"/>
      <c r="O111" s="48" t="s">
        <v>144</v>
      </c>
      <c r="P111" s="49"/>
      <c r="Q111" s="49"/>
      <c r="R111" s="49"/>
      <c r="S111" s="49"/>
      <c r="T111" s="49"/>
      <c r="U111" s="49"/>
      <c r="V111" s="49"/>
      <c r="W111" s="49"/>
      <c r="X111" s="50"/>
      <c r="Y111" s="35">
        <v>92.9</v>
      </c>
      <c r="Z111" s="36"/>
      <c r="AA111" s="36"/>
      <c r="AB111" s="36"/>
      <c r="AC111" s="37"/>
      <c r="AD111" s="35">
        <v>60.3</v>
      </c>
      <c r="AE111" s="36"/>
      <c r="AF111" s="36"/>
      <c r="AG111" s="36"/>
      <c r="AH111" s="37"/>
      <c r="AI111" s="35">
        <v>86.1</v>
      </c>
      <c r="AJ111" s="36"/>
      <c r="AK111" s="36"/>
      <c r="AL111" s="36"/>
      <c r="AM111" s="37"/>
      <c r="AN111" s="35">
        <v>93</v>
      </c>
      <c r="AO111" s="36"/>
      <c r="AP111" s="36"/>
      <c r="AQ111" s="36"/>
      <c r="AR111" s="37"/>
      <c r="AS111" s="35">
        <v>59.9</v>
      </c>
      <c r="AT111" s="36"/>
      <c r="AU111" s="36"/>
      <c r="AV111" s="36"/>
      <c r="AW111" s="37"/>
      <c r="AX111" s="35">
        <v>86.5</v>
      </c>
      <c r="AY111" s="36"/>
      <c r="AZ111" s="36"/>
      <c r="BA111" s="36"/>
      <c r="BB111" s="37"/>
      <c r="BC111" s="35">
        <f t="shared" si="15"/>
        <v>9.9999999999994316E-2</v>
      </c>
      <c r="BD111" s="36"/>
      <c r="BE111" s="36"/>
      <c r="BF111" s="36"/>
      <c r="BG111" s="37"/>
      <c r="BH111" s="35">
        <f t="shared" si="16"/>
        <v>-0.39999999999999858</v>
      </c>
      <c r="BI111" s="36"/>
      <c r="BJ111" s="36"/>
      <c r="BK111" s="36"/>
      <c r="BL111" s="37"/>
      <c r="BM111" s="35">
        <f t="shared" si="17"/>
        <v>-0.30000000000000426</v>
      </c>
      <c r="BN111" s="36"/>
      <c r="BO111" s="36"/>
      <c r="BP111" s="36"/>
      <c r="BQ111" s="37"/>
      <c r="BR111" s="18"/>
      <c r="BS111" s="18"/>
      <c r="BT111" s="18"/>
      <c r="BU111" s="18"/>
      <c r="BV111" s="18"/>
      <c r="BW111" s="18"/>
      <c r="BX111" s="18"/>
      <c r="BY111" s="18"/>
      <c r="BZ111" s="16"/>
      <c r="CA111" s="1" t="s">
        <v>83</v>
      </c>
    </row>
    <row r="112" spans="1:79" ht="24" customHeight="1" x14ac:dyDescent="0.2">
      <c r="A112" s="38" t="s">
        <v>157</v>
      </c>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c r="BC112" s="39"/>
      <c r="BD112" s="39"/>
      <c r="BE112" s="39"/>
      <c r="BF112" s="39"/>
      <c r="BG112" s="39"/>
      <c r="BH112" s="39"/>
      <c r="BI112" s="39"/>
      <c r="BJ112" s="39"/>
      <c r="BK112" s="39"/>
      <c r="BL112" s="39"/>
      <c r="BM112" s="39"/>
      <c r="BN112" s="39"/>
      <c r="BO112" s="39"/>
      <c r="BP112" s="39"/>
      <c r="BQ112" s="40"/>
      <c r="BR112" s="18"/>
      <c r="BS112" s="18"/>
      <c r="BT112" s="18"/>
      <c r="BU112" s="18"/>
      <c r="BV112" s="18"/>
      <c r="BW112" s="18"/>
      <c r="BX112" s="18"/>
      <c r="BY112" s="18"/>
      <c r="BZ112" s="16"/>
      <c r="CA112" s="1" t="s">
        <v>83</v>
      </c>
    </row>
    <row r="113" spans="1:79" ht="24" customHeight="1" x14ac:dyDescent="0.2">
      <c r="A113" s="38" t="s">
        <v>158</v>
      </c>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9"/>
      <c r="BO113" s="39"/>
      <c r="BP113" s="39"/>
      <c r="BQ113" s="40"/>
      <c r="BR113" s="18"/>
      <c r="BS113" s="18"/>
      <c r="BT113" s="18"/>
      <c r="BU113" s="18"/>
      <c r="BV113" s="18"/>
      <c r="BW113" s="18"/>
      <c r="BX113" s="18"/>
      <c r="BY113" s="18"/>
      <c r="BZ113" s="16"/>
      <c r="CA113" s="1" t="s">
        <v>83</v>
      </c>
    </row>
    <row r="115" spans="1:79" ht="15.95" customHeight="1" x14ac:dyDescent="0.2">
      <c r="A115" s="41" t="s">
        <v>159</v>
      </c>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row>
    <row r="116" spans="1:79" s="24" customFormat="1" ht="142.5" customHeight="1" x14ac:dyDescent="0.2">
      <c r="A116" s="42" t="s">
        <v>160</v>
      </c>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row>
    <row r="117" spans="1:79" ht="15.95"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row>
    <row r="118" spans="1:79" ht="15.95"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row>
    <row r="119" spans="1:79" ht="42" customHeight="1" x14ac:dyDescent="0.25">
      <c r="A119" s="29" t="s">
        <v>161</v>
      </c>
      <c r="B119" s="29"/>
      <c r="C119" s="29"/>
      <c r="D119" s="29"/>
      <c r="E119" s="29"/>
      <c r="F119" s="29"/>
      <c r="G119" s="29"/>
      <c r="H119" s="29"/>
      <c r="I119" s="29"/>
      <c r="J119" s="29"/>
      <c r="K119" s="29"/>
      <c r="L119" s="29"/>
      <c r="M119" s="29"/>
      <c r="N119" s="29"/>
      <c r="O119" s="29"/>
      <c r="P119" s="29"/>
      <c r="Q119" s="29"/>
      <c r="R119" s="29"/>
      <c r="S119" s="29"/>
      <c r="T119" s="29"/>
      <c r="U119" s="29"/>
      <c r="V119" s="29"/>
      <c r="W119" s="30"/>
      <c r="X119" s="30"/>
      <c r="Y119" s="30"/>
      <c r="Z119" s="30"/>
      <c r="AA119" s="30"/>
      <c r="AB119" s="30"/>
      <c r="AC119" s="30"/>
      <c r="AD119" s="30"/>
      <c r="AE119" s="30"/>
      <c r="AF119" s="30"/>
      <c r="AG119" s="30"/>
      <c r="AH119" s="30"/>
      <c r="AI119" s="30"/>
      <c r="AJ119" s="30"/>
      <c r="AK119" s="30"/>
      <c r="AL119" s="30"/>
      <c r="AM119" s="30"/>
      <c r="AN119" s="25"/>
      <c r="AO119" s="25"/>
      <c r="AP119" s="31" t="s">
        <v>162</v>
      </c>
      <c r="AQ119" s="31"/>
      <c r="AR119" s="31"/>
      <c r="AS119" s="31"/>
      <c r="AT119" s="31"/>
      <c r="AU119" s="31"/>
      <c r="AV119" s="31"/>
      <c r="AW119" s="31"/>
      <c r="AX119" s="31"/>
      <c r="AY119" s="31"/>
      <c r="AZ119" s="31"/>
      <c r="BA119" s="31"/>
      <c r="BB119" s="31"/>
      <c r="BC119" s="31"/>
      <c r="BD119" s="31"/>
      <c r="BE119" s="31"/>
      <c r="BF119" s="31"/>
      <c r="BG119" s="31"/>
      <c r="BH119" s="31"/>
    </row>
    <row r="120" spans="1:79" ht="18.75" customHeight="1" x14ac:dyDescent="0.2">
      <c r="W120" s="28" t="s">
        <v>163</v>
      </c>
      <c r="X120" s="28"/>
      <c r="Y120" s="28"/>
      <c r="Z120" s="28"/>
      <c r="AA120" s="28"/>
      <c r="AB120" s="28"/>
      <c r="AC120" s="28"/>
      <c r="AD120" s="28"/>
      <c r="AE120" s="28"/>
      <c r="AF120" s="28"/>
      <c r="AG120" s="28"/>
      <c r="AH120" s="28"/>
      <c r="AI120" s="28"/>
      <c r="AJ120" s="28"/>
      <c r="AK120" s="28"/>
      <c r="AL120" s="28"/>
      <c r="AM120" s="28"/>
      <c r="AN120" s="26"/>
      <c r="AO120" s="26"/>
      <c r="AP120" s="28" t="s">
        <v>164</v>
      </c>
      <c r="AQ120" s="28"/>
      <c r="AR120" s="28"/>
      <c r="AS120" s="28"/>
      <c r="AT120" s="28"/>
      <c r="AU120" s="28"/>
      <c r="AV120" s="28"/>
      <c r="AW120" s="28"/>
      <c r="AX120" s="28"/>
      <c r="AY120" s="28"/>
      <c r="AZ120" s="28"/>
      <c r="BA120" s="28"/>
      <c r="BB120" s="28"/>
      <c r="BC120" s="28"/>
      <c r="BD120" s="28"/>
      <c r="BE120" s="28"/>
      <c r="BF120" s="28"/>
      <c r="BG120" s="28"/>
      <c r="BH120" s="28"/>
    </row>
    <row r="121" spans="1:79" x14ac:dyDescent="0.2">
      <c r="AP121" s="26"/>
      <c r="AQ121" s="26"/>
      <c r="AR121" s="26"/>
      <c r="AS121" s="26"/>
      <c r="AT121" s="26"/>
      <c r="AU121" s="26"/>
      <c r="AV121" s="26"/>
      <c r="AW121" s="26"/>
      <c r="AX121" s="26"/>
      <c r="AY121" s="26"/>
      <c r="AZ121" s="26"/>
      <c r="BA121" s="26"/>
      <c r="BB121" s="26"/>
      <c r="BC121" s="26"/>
      <c r="BD121" s="26"/>
      <c r="BE121" s="26"/>
      <c r="BF121" s="26"/>
      <c r="BG121" s="26"/>
      <c r="BH121" s="26"/>
    </row>
    <row r="122" spans="1:79" x14ac:dyDescent="0.2">
      <c r="AP122" s="26"/>
      <c r="AQ122" s="26"/>
      <c r="AR122" s="26"/>
      <c r="AS122" s="26"/>
      <c r="AT122" s="26"/>
      <c r="AU122" s="26"/>
      <c r="AV122" s="26"/>
      <c r="AW122" s="26"/>
      <c r="AX122" s="26"/>
      <c r="AY122" s="26"/>
      <c r="AZ122" s="26"/>
      <c r="BA122" s="26"/>
      <c r="BB122" s="26"/>
      <c r="BC122" s="26"/>
      <c r="BD122" s="26"/>
      <c r="BE122" s="26"/>
      <c r="BF122" s="26"/>
      <c r="BG122" s="26"/>
      <c r="BH122" s="26"/>
    </row>
    <row r="123" spans="1:79" ht="15.95" customHeight="1" x14ac:dyDescent="0.2">
      <c r="A123" s="32" t="s">
        <v>165</v>
      </c>
      <c r="B123" s="32"/>
      <c r="C123" s="32"/>
      <c r="D123" s="32"/>
      <c r="E123" s="32"/>
      <c r="F123" s="32"/>
      <c r="G123" s="32"/>
      <c r="H123" s="32"/>
      <c r="I123" s="32"/>
      <c r="J123" s="32"/>
      <c r="K123" s="32"/>
      <c r="L123" s="32"/>
      <c r="M123" s="32"/>
      <c r="N123" s="32"/>
      <c r="O123" s="32"/>
      <c r="P123" s="32"/>
      <c r="Q123" s="32"/>
      <c r="R123" s="32"/>
      <c r="S123" s="32"/>
      <c r="T123" s="32"/>
      <c r="U123" s="32"/>
      <c r="V123" s="32"/>
      <c r="W123" s="33"/>
      <c r="X123" s="33"/>
      <c r="Y123" s="33"/>
      <c r="Z123" s="33"/>
      <c r="AA123" s="33"/>
      <c r="AB123" s="33"/>
      <c r="AC123" s="33"/>
      <c r="AD123" s="33"/>
      <c r="AE123" s="33"/>
      <c r="AF123" s="33"/>
      <c r="AG123" s="33"/>
      <c r="AH123" s="33"/>
      <c r="AI123" s="33"/>
      <c r="AJ123" s="33"/>
      <c r="AK123" s="33"/>
      <c r="AL123" s="33"/>
      <c r="AM123" s="33"/>
      <c r="AN123" s="27"/>
      <c r="AO123" s="27"/>
      <c r="AP123" s="34" t="s">
        <v>166</v>
      </c>
      <c r="AQ123" s="34"/>
      <c r="AR123" s="34"/>
      <c r="AS123" s="34"/>
      <c r="AT123" s="34"/>
      <c r="AU123" s="34"/>
      <c r="AV123" s="34"/>
      <c r="AW123" s="34"/>
      <c r="AX123" s="34"/>
      <c r="AY123" s="34"/>
      <c r="AZ123" s="34"/>
      <c r="BA123" s="34"/>
      <c r="BB123" s="34"/>
      <c r="BC123" s="34"/>
      <c r="BD123" s="34"/>
      <c r="BE123" s="34"/>
      <c r="BF123" s="34"/>
      <c r="BG123" s="34"/>
      <c r="BH123" s="34"/>
    </row>
    <row r="124" spans="1:79" ht="24" customHeight="1" x14ac:dyDescent="0.2">
      <c r="W124" s="28" t="s">
        <v>163</v>
      </c>
      <c r="X124" s="28"/>
      <c r="Y124" s="28"/>
      <c r="Z124" s="28"/>
      <c r="AA124" s="28"/>
      <c r="AB124" s="28"/>
      <c r="AC124" s="28"/>
      <c r="AD124" s="28"/>
      <c r="AE124" s="28"/>
      <c r="AF124" s="28"/>
      <c r="AG124" s="28"/>
      <c r="AH124" s="28"/>
      <c r="AI124" s="28"/>
      <c r="AJ124" s="28"/>
      <c r="AK124" s="28"/>
      <c r="AL124" s="28"/>
      <c r="AM124" s="28"/>
      <c r="AN124" s="26"/>
      <c r="AO124" s="26"/>
      <c r="AP124" s="28" t="s">
        <v>164</v>
      </c>
      <c r="AQ124" s="28"/>
      <c r="AR124" s="28"/>
      <c r="AS124" s="28"/>
      <c r="AT124" s="28"/>
      <c r="AU124" s="28"/>
      <c r="AV124" s="28"/>
      <c r="AW124" s="28"/>
      <c r="AX124" s="28"/>
      <c r="AY124" s="28"/>
      <c r="AZ124" s="28"/>
      <c r="BA124" s="28"/>
      <c r="BB124" s="28"/>
      <c r="BC124" s="28"/>
      <c r="BD124" s="28"/>
      <c r="BE124" s="28"/>
      <c r="BF124" s="28"/>
      <c r="BG124" s="28"/>
      <c r="BH124" s="28"/>
    </row>
  </sheetData>
  <mergeCells count="804">
    <mergeCell ref="A12:BL12"/>
    <mergeCell ref="A14:B14"/>
    <mergeCell ref="D14:J14"/>
    <mergeCell ref="L14:BL14"/>
    <mergeCell ref="D15:J15"/>
    <mergeCell ref="L15:BL15"/>
    <mergeCell ref="AO2:BL6"/>
    <mergeCell ref="A7:BL7"/>
    <mergeCell ref="A8:BL8"/>
    <mergeCell ref="A9:BL9"/>
    <mergeCell ref="A10:BL10"/>
    <mergeCell ref="A11:BL11"/>
    <mergeCell ref="A17:B17"/>
    <mergeCell ref="D17:J17"/>
    <mergeCell ref="L17:BL17"/>
    <mergeCell ref="D18:J18"/>
    <mergeCell ref="L18:BL18"/>
    <mergeCell ref="A20:B20"/>
    <mergeCell ref="D20:J20"/>
    <mergeCell ref="L20:AB20"/>
    <mergeCell ref="AC20:BL20"/>
    <mergeCell ref="A25:F25"/>
    <mergeCell ref="G25:BL25"/>
    <mergeCell ref="A26:F26"/>
    <mergeCell ref="G26:BL26"/>
    <mergeCell ref="A27:F27"/>
    <mergeCell ref="G27:BL27"/>
    <mergeCell ref="D21:J21"/>
    <mergeCell ref="L21:AB21"/>
    <mergeCell ref="AC21:BL21"/>
    <mergeCell ref="A23:BL23"/>
    <mergeCell ref="A24:F24"/>
    <mergeCell ref="G24:BL24"/>
    <mergeCell ref="AU41:AY41"/>
    <mergeCell ref="A35:F35"/>
    <mergeCell ref="G35:BL35"/>
    <mergeCell ref="A36:F36"/>
    <mergeCell ref="G36:BL36"/>
    <mergeCell ref="A38:BQ38"/>
    <mergeCell ref="A39:BQ39"/>
    <mergeCell ref="A29:BL29"/>
    <mergeCell ref="A30:BL30"/>
    <mergeCell ref="A32:BL32"/>
    <mergeCell ref="A33:F33"/>
    <mergeCell ref="G33:BL33"/>
    <mergeCell ref="A34:F34"/>
    <mergeCell ref="G34:BL34"/>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A40:B41"/>
    <mergeCell ref="C40:Z41"/>
    <mergeCell ref="AA40:AO40"/>
    <mergeCell ref="AP40:BC40"/>
    <mergeCell ref="BD40:BQ40"/>
    <mergeCell ref="AA41:AE41"/>
    <mergeCell ref="AF41:AJ41"/>
    <mergeCell ref="AK41:AO41"/>
    <mergeCell ref="AP41:AT41"/>
    <mergeCell ref="AP43:AT43"/>
    <mergeCell ref="AU43:AY43"/>
    <mergeCell ref="AZ43:BC43"/>
    <mergeCell ref="BD43:BH43"/>
    <mergeCell ref="BI43:BM43"/>
    <mergeCell ref="BN43:BQ43"/>
    <mergeCell ref="AU42:AY42"/>
    <mergeCell ref="AZ42:BC42"/>
    <mergeCell ref="BD42:BH42"/>
    <mergeCell ref="BI42:BM42"/>
    <mergeCell ref="BN42:BQ42"/>
    <mergeCell ref="A45:B45"/>
    <mergeCell ref="C45:Z45"/>
    <mergeCell ref="AA45:AE45"/>
    <mergeCell ref="AF45:AJ45"/>
    <mergeCell ref="AK45:AO45"/>
    <mergeCell ref="A44:B44"/>
    <mergeCell ref="C44:Z44"/>
    <mergeCell ref="AA44:AE44"/>
    <mergeCell ref="AF44:AJ44"/>
    <mergeCell ref="AK44:AO44"/>
    <mergeCell ref="AP45:AT45"/>
    <mergeCell ref="AU45:AY45"/>
    <mergeCell ref="AZ45:BC45"/>
    <mergeCell ref="BD45:BH45"/>
    <mergeCell ref="BI45:BM45"/>
    <mergeCell ref="BN45:BQ45"/>
    <mergeCell ref="AU44:AY44"/>
    <mergeCell ref="AZ44:BC44"/>
    <mergeCell ref="BD44:BH44"/>
    <mergeCell ref="BI44:BM44"/>
    <mergeCell ref="BN44:BQ44"/>
    <mergeCell ref="AP44:AT44"/>
    <mergeCell ref="A47:B47"/>
    <mergeCell ref="C47:Z47"/>
    <mergeCell ref="AA47:AE47"/>
    <mergeCell ref="AF47:AJ47"/>
    <mergeCell ref="AK47:AO47"/>
    <mergeCell ref="A46:B46"/>
    <mergeCell ref="C46:Z46"/>
    <mergeCell ref="AA46:AE46"/>
    <mergeCell ref="AF46:AJ46"/>
    <mergeCell ref="AK46:AO46"/>
    <mergeCell ref="AP47:AT47"/>
    <mergeCell ref="AU47:AY47"/>
    <mergeCell ref="AZ47:BC47"/>
    <mergeCell ref="BD47:BH47"/>
    <mergeCell ref="BI47:BM47"/>
    <mergeCell ref="BN47:BQ47"/>
    <mergeCell ref="AU46:AY46"/>
    <mergeCell ref="AZ46:BC46"/>
    <mergeCell ref="BD46:BH46"/>
    <mergeCell ref="BI46:BM46"/>
    <mergeCell ref="BN46:BQ46"/>
    <mergeCell ref="AP46:AT46"/>
    <mergeCell ref="A49:B49"/>
    <mergeCell ref="C49:Z49"/>
    <mergeCell ref="AA49:AE49"/>
    <mergeCell ref="AF49:AJ49"/>
    <mergeCell ref="AK49:AO49"/>
    <mergeCell ref="A48:B48"/>
    <mergeCell ref="C48:Z48"/>
    <mergeCell ref="AA48:AE48"/>
    <mergeCell ref="AF48:AJ48"/>
    <mergeCell ref="AK48:AO48"/>
    <mergeCell ref="AP49:AT49"/>
    <mergeCell ref="AU49:AY49"/>
    <mergeCell ref="AZ49:BC49"/>
    <mergeCell ref="BD49:BH49"/>
    <mergeCell ref="BI49:BM49"/>
    <mergeCell ref="BN49:BQ49"/>
    <mergeCell ref="AU48:AY48"/>
    <mergeCell ref="AZ48:BC48"/>
    <mergeCell ref="BD48:BH48"/>
    <mergeCell ref="BI48:BM48"/>
    <mergeCell ref="BN48:BQ48"/>
    <mergeCell ref="AP48:AT48"/>
    <mergeCell ref="AG55:AK55"/>
    <mergeCell ref="AL55:AP55"/>
    <mergeCell ref="AQ55:AV55"/>
    <mergeCell ref="AW55:BA55"/>
    <mergeCell ref="BB55:BF55"/>
    <mergeCell ref="BG55:BL55"/>
    <mergeCell ref="A50:BQ50"/>
    <mergeCell ref="A52:BL52"/>
    <mergeCell ref="A53:BL53"/>
    <mergeCell ref="A54:P55"/>
    <mergeCell ref="Q54:AF54"/>
    <mergeCell ref="AG54:AV54"/>
    <mergeCell ref="AW54:BL54"/>
    <mergeCell ref="Q55:U55"/>
    <mergeCell ref="V55:Z55"/>
    <mergeCell ref="AA55:AF55"/>
    <mergeCell ref="AQ56:AV56"/>
    <mergeCell ref="AW56:BA56"/>
    <mergeCell ref="BB56:BF56"/>
    <mergeCell ref="BG56:BL56"/>
    <mergeCell ref="A57:P57"/>
    <mergeCell ref="Q57:U57"/>
    <mergeCell ref="V57:Z57"/>
    <mergeCell ref="AA57:AF57"/>
    <mergeCell ref="AG57:AK57"/>
    <mergeCell ref="AL57:AP57"/>
    <mergeCell ref="A56:P56"/>
    <mergeCell ref="Q56:U56"/>
    <mergeCell ref="V56:Z56"/>
    <mergeCell ref="AA56:AF56"/>
    <mergeCell ref="AG56:AK56"/>
    <mergeCell ref="AL56:AP56"/>
    <mergeCell ref="AQ57:AV57"/>
    <mergeCell ref="AW57:BA57"/>
    <mergeCell ref="BB57:BF57"/>
    <mergeCell ref="BG57:BL57"/>
    <mergeCell ref="A58:P58"/>
    <mergeCell ref="Q58:U58"/>
    <mergeCell ref="V58:Z58"/>
    <mergeCell ref="AA58:AF58"/>
    <mergeCell ref="AG58:AK58"/>
    <mergeCell ref="AL58:AP58"/>
    <mergeCell ref="AQ58:AV58"/>
    <mergeCell ref="AW58:BA58"/>
    <mergeCell ref="BB58:BF58"/>
    <mergeCell ref="BG58:BL58"/>
    <mergeCell ref="A59:P59"/>
    <mergeCell ref="Q59:U59"/>
    <mergeCell ref="V59:Z59"/>
    <mergeCell ref="AA59:AF59"/>
    <mergeCell ref="AG59:AK59"/>
    <mergeCell ref="AL59:AP59"/>
    <mergeCell ref="AQ59:AV59"/>
    <mergeCell ref="AW59:BA59"/>
    <mergeCell ref="BB59:BF59"/>
    <mergeCell ref="BG59:BL59"/>
    <mergeCell ref="A60:P60"/>
    <mergeCell ref="Q60:U60"/>
    <mergeCell ref="V60:Z60"/>
    <mergeCell ref="AA60:AF60"/>
    <mergeCell ref="AG60:AK60"/>
    <mergeCell ref="AL60:AP60"/>
    <mergeCell ref="AQ60:AV60"/>
    <mergeCell ref="AW60:BA60"/>
    <mergeCell ref="BB60:BF60"/>
    <mergeCell ref="BG60:BL60"/>
    <mergeCell ref="A61:P61"/>
    <mergeCell ref="Q61:U61"/>
    <mergeCell ref="V61:Z61"/>
    <mergeCell ref="AA61:AF61"/>
    <mergeCell ref="AG61:AK61"/>
    <mergeCell ref="AL61:AP61"/>
    <mergeCell ref="AQ61:AV61"/>
    <mergeCell ref="AW61:BA61"/>
    <mergeCell ref="BB61:BF61"/>
    <mergeCell ref="BG61:BL61"/>
    <mergeCell ref="A63:BQ63"/>
    <mergeCell ref="A65:B66"/>
    <mergeCell ref="C65:I66"/>
    <mergeCell ref="J65:N66"/>
    <mergeCell ref="O65:X66"/>
    <mergeCell ref="Y65:AM65"/>
    <mergeCell ref="AN65:BB65"/>
    <mergeCell ref="BC65:BQ65"/>
    <mergeCell ref="Y66:AC66"/>
    <mergeCell ref="AD66:AH66"/>
    <mergeCell ref="AI66:AM66"/>
    <mergeCell ref="AN66:AR66"/>
    <mergeCell ref="AS66:AW66"/>
    <mergeCell ref="AX66:BB66"/>
    <mergeCell ref="BC66:BG66"/>
    <mergeCell ref="BH66:BL66"/>
    <mergeCell ref="BM66:BQ66"/>
    <mergeCell ref="A67:B67"/>
    <mergeCell ref="C67:I67"/>
    <mergeCell ref="J67:N67"/>
    <mergeCell ref="O67:X67"/>
    <mergeCell ref="Y67:AC67"/>
    <mergeCell ref="AD67:AH67"/>
    <mergeCell ref="AI67:AM67"/>
    <mergeCell ref="AN67:AR67"/>
    <mergeCell ref="AS67:AW67"/>
    <mergeCell ref="AX67:BB67"/>
    <mergeCell ref="BC67:BG67"/>
    <mergeCell ref="BH67:BL67"/>
    <mergeCell ref="BM67:BQ67"/>
    <mergeCell ref="A68:B68"/>
    <mergeCell ref="C68:I68"/>
    <mergeCell ref="J68:N68"/>
    <mergeCell ref="O68:X68"/>
    <mergeCell ref="Y68:AC68"/>
    <mergeCell ref="AD68:AH68"/>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9:BB69"/>
    <mergeCell ref="BC69:BG69"/>
    <mergeCell ref="BH69:BL69"/>
    <mergeCell ref="BM69:BQ69"/>
    <mergeCell ref="A70:B70"/>
    <mergeCell ref="C70:I70"/>
    <mergeCell ref="J70:N70"/>
    <mergeCell ref="O70:X70"/>
    <mergeCell ref="Y70:AC70"/>
    <mergeCell ref="AD70:AH70"/>
    <mergeCell ref="BM70:BQ70"/>
    <mergeCell ref="A71:B71"/>
    <mergeCell ref="C71:I71"/>
    <mergeCell ref="J71:N71"/>
    <mergeCell ref="O71:X71"/>
    <mergeCell ref="Y71:AC71"/>
    <mergeCell ref="AD71:AH71"/>
    <mergeCell ref="AI71:AM71"/>
    <mergeCell ref="AN71:AR71"/>
    <mergeCell ref="AS71:AW71"/>
    <mergeCell ref="AI70:AM70"/>
    <mergeCell ref="AN70:AR70"/>
    <mergeCell ref="AS70:AW70"/>
    <mergeCell ref="AX70:BB70"/>
    <mergeCell ref="BC70:BG70"/>
    <mergeCell ref="BH70:BL70"/>
    <mergeCell ref="AX71:BB71"/>
    <mergeCell ref="BC71:BG71"/>
    <mergeCell ref="BH71:BL71"/>
    <mergeCell ref="BM71:BQ71"/>
    <mergeCell ref="A72:B72"/>
    <mergeCell ref="C72:I72"/>
    <mergeCell ref="J72:N72"/>
    <mergeCell ref="O72:X72"/>
    <mergeCell ref="Y72:AC72"/>
    <mergeCell ref="AD72:AH72"/>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AX73:BB73"/>
    <mergeCell ref="BC73:BG73"/>
    <mergeCell ref="BH73:BL73"/>
    <mergeCell ref="BM73:BQ73"/>
    <mergeCell ref="A74:B74"/>
    <mergeCell ref="C74:I74"/>
    <mergeCell ref="J74:N74"/>
    <mergeCell ref="O74:X74"/>
    <mergeCell ref="Y74:AC74"/>
    <mergeCell ref="AD74:AH74"/>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X75:BB75"/>
    <mergeCell ref="BC75:BG75"/>
    <mergeCell ref="BH75:BL75"/>
    <mergeCell ref="BM75:BQ75"/>
    <mergeCell ref="A76:B76"/>
    <mergeCell ref="C76:I76"/>
    <mergeCell ref="J76:N76"/>
    <mergeCell ref="O76:X76"/>
    <mergeCell ref="Y76:AC76"/>
    <mergeCell ref="AD76:AH76"/>
    <mergeCell ref="BM76:BQ76"/>
    <mergeCell ref="A77:B77"/>
    <mergeCell ref="C77:I77"/>
    <mergeCell ref="J77:N77"/>
    <mergeCell ref="O77:X77"/>
    <mergeCell ref="Y77:AC77"/>
    <mergeCell ref="AD77:AH77"/>
    <mergeCell ref="AI77:AM77"/>
    <mergeCell ref="AN77:AR77"/>
    <mergeCell ref="AS77:AW77"/>
    <mergeCell ref="AI76:AM76"/>
    <mergeCell ref="AN76:AR76"/>
    <mergeCell ref="AS76:AW76"/>
    <mergeCell ref="AX76:BB76"/>
    <mergeCell ref="BC76:BG76"/>
    <mergeCell ref="BH76:BL76"/>
    <mergeCell ref="AX77:BB77"/>
    <mergeCell ref="BC77:BG77"/>
    <mergeCell ref="BH77:BL77"/>
    <mergeCell ref="BM77:BQ77"/>
    <mergeCell ref="A78:B78"/>
    <mergeCell ref="C78:I78"/>
    <mergeCell ref="J78:N78"/>
    <mergeCell ref="O78:X78"/>
    <mergeCell ref="Y78:AC78"/>
    <mergeCell ref="AD78:AH78"/>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9:BB79"/>
    <mergeCell ref="BC79:BG79"/>
    <mergeCell ref="BH79:BL79"/>
    <mergeCell ref="BM79:BQ79"/>
    <mergeCell ref="A80:B80"/>
    <mergeCell ref="C80:I80"/>
    <mergeCell ref="J80:N80"/>
    <mergeCell ref="O80:X80"/>
    <mergeCell ref="Y80:AC80"/>
    <mergeCell ref="AD80:AH80"/>
    <mergeCell ref="BM80:BQ80"/>
    <mergeCell ref="A81:B81"/>
    <mergeCell ref="C81:I81"/>
    <mergeCell ref="J81:N81"/>
    <mergeCell ref="O81:X81"/>
    <mergeCell ref="Y81:AC81"/>
    <mergeCell ref="AD81:AH81"/>
    <mergeCell ref="AI81:AM81"/>
    <mergeCell ref="AN81:AR81"/>
    <mergeCell ref="AS81:AW81"/>
    <mergeCell ref="AI80:AM80"/>
    <mergeCell ref="AN80:AR80"/>
    <mergeCell ref="AS80:AW80"/>
    <mergeCell ref="AX80:BB80"/>
    <mergeCell ref="BC80:BG80"/>
    <mergeCell ref="BH80:BL80"/>
    <mergeCell ref="AX81:BB81"/>
    <mergeCell ref="BC81:BG81"/>
    <mergeCell ref="BH81:BL81"/>
    <mergeCell ref="BM81:BQ81"/>
    <mergeCell ref="A82:B82"/>
    <mergeCell ref="C82:I82"/>
    <mergeCell ref="J82:N82"/>
    <mergeCell ref="O82:X82"/>
    <mergeCell ref="Y82:AC82"/>
    <mergeCell ref="AD82:AH82"/>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X83:BB83"/>
    <mergeCell ref="BC83:BG83"/>
    <mergeCell ref="BH83:BL83"/>
    <mergeCell ref="BM83:BQ83"/>
    <mergeCell ref="A84:B84"/>
    <mergeCell ref="C84:I84"/>
    <mergeCell ref="J84:N84"/>
    <mergeCell ref="O84:X84"/>
    <mergeCell ref="Y84:AC84"/>
    <mergeCell ref="AD84:AH84"/>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X85:BB85"/>
    <mergeCell ref="BC85:BG85"/>
    <mergeCell ref="BH85:BL85"/>
    <mergeCell ref="BM85:BQ85"/>
    <mergeCell ref="A86:B86"/>
    <mergeCell ref="C86:I86"/>
    <mergeCell ref="J86:N86"/>
    <mergeCell ref="O86:X86"/>
    <mergeCell ref="Y86:AC86"/>
    <mergeCell ref="AD86:AH86"/>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X87:BB87"/>
    <mergeCell ref="BC87:BG87"/>
    <mergeCell ref="BH87:BL87"/>
    <mergeCell ref="BM87:BQ87"/>
    <mergeCell ref="A88:BQ88"/>
    <mergeCell ref="A89:B89"/>
    <mergeCell ref="C89:I89"/>
    <mergeCell ref="J89:N89"/>
    <mergeCell ref="O89:X89"/>
    <mergeCell ref="Y89:AC89"/>
    <mergeCell ref="BH89:BL89"/>
    <mergeCell ref="BM89:BQ89"/>
    <mergeCell ref="A90:B90"/>
    <mergeCell ref="C90:I90"/>
    <mergeCell ref="J90:N90"/>
    <mergeCell ref="O90:X90"/>
    <mergeCell ref="Y90:AC90"/>
    <mergeCell ref="AD90:AH90"/>
    <mergeCell ref="AI90:AM90"/>
    <mergeCell ref="AN90:AR90"/>
    <mergeCell ref="AD89:AH89"/>
    <mergeCell ref="AI89:AM89"/>
    <mergeCell ref="AN89:AR89"/>
    <mergeCell ref="AS89:AW89"/>
    <mergeCell ref="AX89:BB89"/>
    <mergeCell ref="BC89:BG89"/>
    <mergeCell ref="AS90:AW90"/>
    <mergeCell ref="AX90:BB90"/>
    <mergeCell ref="BC90:BG90"/>
    <mergeCell ref="BH90:BL90"/>
    <mergeCell ref="BM90:BQ90"/>
    <mergeCell ref="A91:B91"/>
    <mergeCell ref="C91:I91"/>
    <mergeCell ref="J91:N91"/>
    <mergeCell ref="O91:X91"/>
    <mergeCell ref="Y91:AC91"/>
    <mergeCell ref="BH91:BL91"/>
    <mergeCell ref="BM91:BQ91"/>
    <mergeCell ref="A92:B92"/>
    <mergeCell ref="C92:I92"/>
    <mergeCell ref="J92:N92"/>
    <mergeCell ref="O92:X92"/>
    <mergeCell ref="Y92:AC92"/>
    <mergeCell ref="AD92:AH92"/>
    <mergeCell ref="AI92:AM92"/>
    <mergeCell ref="AN92:AR92"/>
    <mergeCell ref="AD91:AH91"/>
    <mergeCell ref="AI91:AM91"/>
    <mergeCell ref="AN91:AR91"/>
    <mergeCell ref="AS91:AW91"/>
    <mergeCell ref="AX91:BB91"/>
    <mergeCell ref="BC91:BG91"/>
    <mergeCell ref="AS92:AW92"/>
    <mergeCell ref="AX92:BB92"/>
    <mergeCell ref="BC92:BG92"/>
    <mergeCell ref="BH92:BL92"/>
    <mergeCell ref="BM92:BQ92"/>
    <mergeCell ref="A93:B93"/>
    <mergeCell ref="C93:I93"/>
    <mergeCell ref="J93:N93"/>
    <mergeCell ref="O93:X93"/>
    <mergeCell ref="Y93:AC93"/>
    <mergeCell ref="BH93:BL93"/>
    <mergeCell ref="BM93:BQ93"/>
    <mergeCell ref="A94:B94"/>
    <mergeCell ref="C94:I94"/>
    <mergeCell ref="J94:N94"/>
    <mergeCell ref="O94:X94"/>
    <mergeCell ref="Y94:AC94"/>
    <mergeCell ref="AD94:AH94"/>
    <mergeCell ref="AI94:AM94"/>
    <mergeCell ref="AN94:AR94"/>
    <mergeCell ref="AD93:AH93"/>
    <mergeCell ref="AI93:AM93"/>
    <mergeCell ref="AN93:AR93"/>
    <mergeCell ref="AS93:AW93"/>
    <mergeCell ref="AX93:BB93"/>
    <mergeCell ref="BC93:BG93"/>
    <mergeCell ref="AS94:AW94"/>
    <mergeCell ref="AX94:BB94"/>
    <mergeCell ref="BC94:BG94"/>
    <mergeCell ref="BH94:BL94"/>
    <mergeCell ref="BM94:BQ94"/>
    <mergeCell ref="A95:B95"/>
    <mergeCell ref="C95:I95"/>
    <mergeCell ref="J95:N95"/>
    <mergeCell ref="O95:X95"/>
    <mergeCell ref="Y95:AC95"/>
    <mergeCell ref="BH95:BL95"/>
    <mergeCell ref="BM95:BQ95"/>
    <mergeCell ref="A96:B96"/>
    <mergeCell ref="C96:I96"/>
    <mergeCell ref="J96:N96"/>
    <mergeCell ref="O96:X96"/>
    <mergeCell ref="Y96:AC96"/>
    <mergeCell ref="AD96:AH96"/>
    <mergeCell ref="AI96:AM96"/>
    <mergeCell ref="AN96:AR96"/>
    <mergeCell ref="AD95:AH95"/>
    <mergeCell ref="AI95:AM95"/>
    <mergeCell ref="AN95:AR95"/>
    <mergeCell ref="AS95:AW95"/>
    <mergeCell ref="AX95:BB95"/>
    <mergeCell ref="BC95:BG95"/>
    <mergeCell ref="AS96:AW96"/>
    <mergeCell ref="AX96:BB96"/>
    <mergeCell ref="BC96:BG96"/>
    <mergeCell ref="BH96:BL96"/>
    <mergeCell ref="BM96:BQ96"/>
    <mergeCell ref="A97:B97"/>
    <mergeCell ref="C97:I97"/>
    <mergeCell ref="J97:N97"/>
    <mergeCell ref="O97:X97"/>
    <mergeCell ref="Y97:AC97"/>
    <mergeCell ref="AS98:AW98"/>
    <mergeCell ref="AX98:BB98"/>
    <mergeCell ref="BC98:BG98"/>
    <mergeCell ref="BH98:BL98"/>
    <mergeCell ref="BM98:BQ98"/>
    <mergeCell ref="A99:BQ99"/>
    <mergeCell ref="BH97:BL97"/>
    <mergeCell ref="BM97:BQ97"/>
    <mergeCell ref="A98:B98"/>
    <mergeCell ref="C98:I98"/>
    <mergeCell ref="J98:N98"/>
    <mergeCell ref="O98:X98"/>
    <mergeCell ref="Y98:AC98"/>
    <mergeCell ref="AD98:AH98"/>
    <mergeCell ref="AI98:AM98"/>
    <mergeCell ref="AN98:AR98"/>
    <mergeCell ref="AD97:AH97"/>
    <mergeCell ref="AI97:AM97"/>
    <mergeCell ref="AN97:AR97"/>
    <mergeCell ref="AS97:AW97"/>
    <mergeCell ref="AX97:BB97"/>
    <mergeCell ref="BC97:BG97"/>
    <mergeCell ref="BM100:BQ100"/>
    <mergeCell ref="A101:B101"/>
    <mergeCell ref="C101:I101"/>
    <mergeCell ref="J101:N101"/>
    <mergeCell ref="O101:X101"/>
    <mergeCell ref="Y101:AC101"/>
    <mergeCell ref="AD101:AH101"/>
    <mergeCell ref="AI101:AM101"/>
    <mergeCell ref="AN101:AR101"/>
    <mergeCell ref="AS101:AW101"/>
    <mergeCell ref="AI100:AM100"/>
    <mergeCell ref="AN100:AR100"/>
    <mergeCell ref="AS100:AW100"/>
    <mergeCell ref="AX100:BB100"/>
    <mergeCell ref="BC100:BG100"/>
    <mergeCell ref="BH100:BL100"/>
    <mergeCell ref="A100:B100"/>
    <mergeCell ref="C100:I100"/>
    <mergeCell ref="J100:N100"/>
    <mergeCell ref="O100:X100"/>
    <mergeCell ref="Y100:AC100"/>
    <mergeCell ref="AD100:AH100"/>
    <mergeCell ref="AX101:BB101"/>
    <mergeCell ref="BC101:BG101"/>
    <mergeCell ref="BH101:BL101"/>
    <mergeCell ref="BM101:BQ101"/>
    <mergeCell ref="A102:B102"/>
    <mergeCell ref="C102:I102"/>
    <mergeCell ref="J102:N102"/>
    <mergeCell ref="O102:X102"/>
    <mergeCell ref="Y102:AC102"/>
    <mergeCell ref="AD102:AH102"/>
    <mergeCell ref="BM102:BQ102"/>
    <mergeCell ref="A103:B103"/>
    <mergeCell ref="C103:I103"/>
    <mergeCell ref="J103:N103"/>
    <mergeCell ref="O103:X103"/>
    <mergeCell ref="Y103:AC103"/>
    <mergeCell ref="AD103:AH103"/>
    <mergeCell ref="AI103:AM103"/>
    <mergeCell ref="AN103:AR103"/>
    <mergeCell ref="AS103:AW103"/>
    <mergeCell ref="AI102:AM102"/>
    <mergeCell ref="AN102:AR102"/>
    <mergeCell ref="AS102:AW102"/>
    <mergeCell ref="AX102:BB102"/>
    <mergeCell ref="BC102:BG102"/>
    <mergeCell ref="BH102:BL102"/>
    <mergeCell ref="AX103:BB103"/>
    <mergeCell ref="BC103:BG103"/>
    <mergeCell ref="BH103:BL103"/>
    <mergeCell ref="BM103:BQ103"/>
    <mergeCell ref="A104:B104"/>
    <mergeCell ref="C104:I104"/>
    <mergeCell ref="J104:N104"/>
    <mergeCell ref="O104:X104"/>
    <mergeCell ref="Y104:AC104"/>
    <mergeCell ref="AD104:AH104"/>
    <mergeCell ref="BM104:BQ104"/>
    <mergeCell ref="A105:BQ105"/>
    <mergeCell ref="A106:B106"/>
    <mergeCell ref="C106:I106"/>
    <mergeCell ref="J106:N106"/>
    <mergeCell ref="O106:X106"/>
    <mergeCell ref="Y106:AC106"/>
    <mergeCell ref="AD106:AH106"/>
    <mergeCell ref="AI106:AM106"/>
    <mergeCell ref="AN106:AR106"/>
    <mergeCell ref="AI104:AM104"/>
    <mergeCell ref="AN104:AR104"/>
    <mergeCell ref="AS104:AW104"/>
    <mergeCell ref="AX104:BB104"/>
    <mergeCell ref="BC104:BG104"/>
    <mergeCell ref="BH104:BL104"/>
    <mergeCell ref="AS106:AW106"/>
    <mergeCell ref="AX106:BB106"/>
    <mergeCell ref="BC106:BG106"/>
    <mergeCell ref="BH106:BL106"/>
    <mergeCell ref="BM106:BQ106"/>
    <mergeCell ref="A107:B107"/>
    <mergeCell ref="C107:I107"/>
    <mergeCell ref="J107:N107"/>
    <mergeCell ref="O107:X107"/>
    <mergeCell ref="Y107:AC107"/>
    <mergeCell ref="BH107:BL107"/>
    <mergeCell ref="BM107:BQ107"/>
    <mergeCell ref="A108:B108"/>
    <mergeCell ref="C108:I108"/>
    <mergeCell ref="J108:N108"/>
    <mergeCell ref="O108:X108"/>
    <mergeCell ref="Y108:AC108"/>
    <mergeCell ref="AD108:AH108"/>
    <mergeCell ref="AI108:AM108"/>
    <mergeCell ref="AN108:AR108"/>
    <mergeCell ref="AD107:AH107"/>
    <mergeCell ref="AI107:AM107"/>
    <mergeCell ref="AN107:AR107"/>
    <mergeCell ref="AS107:AW107"/>
    <mergeCell ref="AX107:BB107"/>
    <mergeCell ref="BC107:BG107"/>
    <mergeCell ref="AS108:AW108"/>
    <mergeCell ref="AX108:BB108"/>
    <mergeCell ref="BC108:BG108"/>
    <mergeCell ref="BH108:BL108"/>
    <mergeCell ref="BM108:BQ108"/>
    <mergeCell ref="A109:B109"/>
    <mergeCell ref="C109:I109"/>
    <mergeCell ref="J109:N109"/>
    <mergeCell ref="O109:X109"/>
    <mergeCell ref="Y109:AC109"/>
    <mergeCell ref="BH109:BL109"/>
    <mergeCell ref="BM109:BQ109"/>
    <mergeCell ref="A110:B110"/>
    <mergeCell ref="C110:I110"/>
    <mergeCell ref="J110:N110"/>
    <mergeCell ref="O110:X110"/>
    <mergeCell ref="Y110:AC110"/>
    <mergeCell ref="AD110:AH110"/>
    <mergeCell ref="AI110:AM110"/>
    <mergeCell ref="AN110:AR110"/>
    <mergeCell ref="AD109:AH109"/>
    <mergeCell ref="AI109:AM109"/>
    <mergeCell ref="AN109:AR109"/>
    <mergeCell ref="AS109:AW109"/>
    <mergeCell ref="AX109:BB109"/>
    <mergeCell ref="BC109:BG109"/>
    <mergeCell ref="AS110:AW110"/>
    <mergeCell ref="AX110:BB110"/>
    <mergeCell ref="BC110:BG110"/>
    <mergeCell ref="BH110:BL110"/>
    <mergeCell ref="BM110:BQ110"/>
    <mergeCell ref="A111:B111"/>
    <mergeCell ref="C111:I111"/>
    <mergeCell ref="J111:N111"/>
    <mergeCell ref="O111:X111"/>
    <mergeCell ref="Y111:AC111"/>
    <mergeCell ref="BH111:BL111"/>
    <mergeCell ref="BM111:BQ111"/>
    <mergeCell ref="A112:BQ112"/>
    <mergeCell ref="A113:BQ113"/>
    <mergeCell ref="A115:BL115"/>
    <mergeCell ref="A116:BL116"/>
    <mergeCell ref="AD111:AH111"/>
    <mergeCell ref="AI111:AM111"/>
    <mergeCell ref="AN111:AR111"/>
    <mergeCell ref="AS111:AW111"/>
    <mergeCell ref="AX111:BB111"/>
    <mergeCell ref="BC111:BG111"/>
    <mergeCell ref="W124:AM124"/>
    <mergeCell ref="AP124:BH124"/>
    <mergeCell ref="A119:V119"/>
    <mergeCell ref="W119:AM119"/>
    <mergeCell ref="AP119:BH119"/>
    <mergeCell ref="W120:AM120"/>
    <mergeCell ref="AP120:BH120"/>
    <mergeCell ref="A123:V123"/>
    <mergeCell ref="W123:AM123"/>
    <mergeCell ref="AP123:BH123"/>
  </mergeCells>
  <conditionalFormatting sqref="A88 A69:B71 A89:B91 A72 A92 A73:B87 A93:B113">
    <cfRule type="cellIs" dxfId="52" priority="50" stopIfTrue="1" operator="equal">
      <formula>0</formula>
    </cfRule>
  </conditionalFormatting>
  <conditionalFormatting sqref="C111:C112">
    <cfRule type="cellIs" dxfId="51" priority="49" stopIfTrue="1" operator="equal">
      <formula>$C51</formula>
    </cfRule>
  </conditionalFormatting>
  <conditionalFormatting sqref="C110">
    <cfRule type="cellIs" dxfId="50" priority="48" stopIfTrue="1" operator="equal">
      <formula>$C50</formula>
    </cfRule>
  </conditionalFormatting>
  <conditionalFormatting sqref="C109">
    <cfRule type="cellIs" dxfId="49" priority="47" stopIfTrue="1" operator="equal">
      <formula>$C49</formula>
    </cfRule>
  </conditionalFormatting>
  <conditionalFormatting sqref="C107">
    <cfRule type="cellIs" dxfId="48" priority="46" stopIfTrue="1" operator="equal">
      <formula>$C48</formula>
    </cfRule>
  </conditionalFormatting>
  <conditionalFormatting sqref="C101:C104">
    <cfRule type="cellIs" dxfId="47" priority="45" stopIfTrue="1" operator="equal">
      <formula>$C43</formula>
    </cfRule>
  </conditionalFormatting>
  <conditionalFormatting sqref="C105:C106 C108:C109">
    <cfRule type="cellIs" dxfId="46" priority="44" stopIfTrue="1" operator="equal">
      <formula>$C48</formula>
    </cfRule>
  </conditionalFormatting>
  <conditionalFormatting sqref="C100">
    <cfRule type="cellIs" dxfId="45" priority="43" stopIfTrue="1" operator="equal">
      <formula>$C42</formula>
    </cfRule>
  </conditionalFormatting>
  <conditionalFormatting sqref="C96:C98 C105">
    <cfRule type="cellIs" dxfId="44" priority="42" stopIfTrue="1" operator="equal">
      <formula>$C40</formula>
    </cfRule>
  </conditionalFormatting>
  <conditionalFormatting sqref="C95">
    <cfRule type="cellIs" dxfId="43" priority="41" stopIfTrue="1" operator="equal">
      <formula>$C39</formula>
    </cfRule>
  </conditionalFormatting>
  <conditionalFormatting sqref="C94">
    <cfRule type="cellIs" dxfId="42" priority="40" stopIfTrue="1" operator="equal">
      <formula>$C38</formula>
    </cfRule>
  </conditionalFormatting>
  <conditionalFormatting sqref="C93">
    <cfRule type="cellIs" dxfId="41" priority="39" stopIfTrue="1" operator="equal">
      <formula>$C37</formula>
    </cfRule>
  </conditionalFormatting>
  <conditionalFormatting sqref="C91:C92">
    <cfRule type="cellIs" dxfId="40" priority="38" stopIfTrue="1" operator="equal">
      <formula>$C36</formula>
    </cfRule>
  </conditionalFormatting>
  <conditionalFormatting sqref="C90">
    <cfRule type="cellIs" dxfId="39" priority="37" stopIfTrue="1" operator="equal">
      <formula>$C35</formula>
    </cfRule>
  </conditionalFormatting>
  <conditionalFormatting sqref="C89">
    <cfRule type="cellIs" dxfId="38" priority="36" stopIfTrue="1" operator="equal">
      <formula>$C34</formula>
    </cfRule>
  </conditionalFormatting>
  <conditionalFormatting sqref="C82:C86">
    <cfRule type="cellIs" dxfId="37" priority="35" stopIfTrue="1" operator="equal">
      <formula>$C31</formula>
    </cfRule>
  </conditionalFormatting>
  <conditionalFormatting sqref="C81">
    <cfRule type="cellIs" dxfId="36" priority="34" stopIfTrue="1" operator="equal">
      <formula>$C30</formula>
    </cfRule>
  </conditionalFormatting>
  <conditionalFormatting sqref="C80">
    <cfRule type="cellIs" dxfId="35" priority="33" stopIfTrue="1" operator="equal">
      <formula>$C29</formula>
    </cfRule>
  </conditionalFormatting>
  <conditionalFormatting sqref="C79">
    <cfRule type="cellIs" dxfId="34" priority="32" stopIfTrue="1" operator="equal">
      <formula>$C28</formula>
    </cfRule>
  </conditionalFormatting>
  <conditionalFormatting sqref="C77:C78">
    <cfRule type="cellIs" dxfId="33" priority="31" stopIfTrue="1" operator="equal">
      <formula>#REF!</formula>
    </cfRule>
  </conditionalFormatting>
  <conditionalFormatting sqref="C76">
    <cfRule type="cellIs" dxfId="32" priority="30" stopIfTrue="1" operator="equal">
      <formula>$C27</formula>
    </cfRule>
  </conditionalFormatting>
  <conditionalFormatting sqref="C75">
    <cfRule type="cellIs" dxfId="31" priority="29" stopIfTrue="1" operator="equal">
      <formula>$C25</formula>
    </cfRule>
  </conditionalFormatting>
  <conditionalFormatting sqref="C74">
    <cfRule type="cellIs" dxfId="30" priority="28" stopIfTrue="1" operator="equal">
      <formula>$C24</formula>
    </cfRule>
  </conditionalFormatting>
  <conditionalFormatting sqref="C73">
    <cfRule type="cellIs" dxfId="29" priority="27" stopIfTrue="1" operator="equal">
      <formula>$C23</formula>
    </cfRule>
  </conditionalFormatting>
  <conditionalFormatting sqref="C71:C72">
    <cfRule type="cellIs" dxfId="28" priority="26" stopIfTrue="1" operator="equal">
      <formula>$C22</formula>
    </cfRule>
  </conditionalFormatting>
  <conditionalFormatting sqref="C70">
    <cfRule type="cellIs" dxfId="27" priority="25" stopIfTrue="1" operator="equal">
      <formula>$C21</formula>
    </cfRule>
  </conditionalFormatting>
  <conditionalFormatting sqref="C69">
    <cfRule type="cellIs" dxfId="26" priority="24" stopIfTrue="1" operator="equal">
      <formula>$C20</formula>
    </cfRule>
  </conditionalFormatting>
  <conditionalFormatting sqref="C89">
    <cfRule type="cellIs" dxfId="25" priority="23" stopIfTrue="1" operator="equal">
      <formula>$C34</formula>
    </cfRule>
  </conditionalFormatting>
  <conditionalFormatting sqref="C113">
    <cfRule type="cellIs" dxfId="24" priority="22" stopIfTrue="1" operator="equal">
      <formula>$C54</formula>
    </cfRule>
  </conditionalFormatting>
  <conditionalFormatting sqref="C113">
    <cfRule type="cellIs" dxfId="23" priority="51" stopIfTrue="1" operator="equal">
      <formula>$C52</formula>
    </cfRule>
  </conditionalFormatting>
  <conditionalFormatting sqref="C112">
    <cfRule type="cellIs" dxfId="22" priority="21" stopIfTrue="1" operator="equal">
      <formula>$C53</formula>
    </cfRule>
  </conditionalFormatting>
  <conditionalFormatting sqref="C112:C113">
    <cfRule type="cellIs" dxfId="21" priority="20" stopIfTrue="1" operator="equal">
      <formula>$C54</formula>
    </cfRule>
  </conditionalFormatting>
  <conditionalFormatting sqref="C112">
    <cfRule type="cellIs" dxfId="20" priority="19" stopIfTrue="1" operator="equal">
      <formula>$C51</formula>
    </cfRule>
  </conditionalFormatting>
  <conditionalFormatting sqref="C83 C86:C87">
    <cfRule type="cellIs" dxfId="19" priority="18" stopIfTrue="1" operator="equal">
      <formula>$C30</formula>
    </cfRule>
  </conditionalFormatting>
  <conditionalFormatting sqref="C84:C86">
    <cfRule type="cellIs" dxfId="18" priority="17" stopIfTrue="1" operator="equal">
      <formula>$C30</formula>
    </cfRule>
  </conditionalFormatting>
  <conditionalFormatting sqref="C83">
    <cfRule type="cellIs" dxfId="17" priority="16" stopIfTrue="1" operator="equal">
      <formula>$C29</formula>
    </cfRule>
  </conditionalFormatting>
  <conditionalFormatting sqref="C86">
    <cfRule type="cellIs" dxfId="16" priority="15" stopIfTrue="1" operator="equal">
      <formula>$C28</formula>
    </cfRule>
  </conditionalFormatting>
  <conditionalFormatting sqref="C87">
    <cfRule type="cellIs" dxfId="15" priority="14" stopIfTrue="1" operator="equal">
      <formula>$C28</formula>
    </cfRule>
  </conditionalFormatting>
  <conditionalFormatting sqref="C85:C86">
    <cfRule type="cellIs" dxfId="14" priority="13" stopIfTrue="1" operator="equal">
      <formula>$C27</formula>
    </cfRule>
  </conditionalFormatting>
  <conditionalFormatting sqref="C86">
    <cfRule type="cellIs" dxfId="13" priority="12" stopIfTrue="1" operator="equal">
      <formula>$C27</formula>
    </cfRule>
  </conditionalFormatting>
  <conditionalFormatting sqref="C85:C86">
    <cfRule type="cellIs" dxfId="12" priority="11" stopIfTrue="1" operator="equal">
      <formula>$C26</formula>
    </cfRule>
  </conditionalFormatting>
  <conditionalFormatting sqref="C85:C86">
    <cfRule type="cellIs" dxfId="11" priority="10" stopIfTrue="1" operator="equal">
      <formula>$C25</formula>
    </cfRule>
  </conditionalFormatting>
  <conditionalFormatting sqref="C85:C86">
    <cfRule type="cellIs" dxfId="10" priority="9" stopIfTrue="1" operator="equal">
      <formula>$C30</formula>
    </cfRule>
  </conditionalFormatting>
  <conditionalFormatting sqref="C98">
    <cfRule type="cellIs" dxfId="9" priority="8" stopIfTrue="1" operator="equal">
      <formula>$C35</formula>
    </cfRule>
  </conditionalFormatting>
  <conditionalFormatting sqref="C97">
    <cfRule type="cellIs" dxfId="8" priority="7" stopIfTrue="1" operator="equal">
      <formula>$C35</formula>
    </cfRule>
  </conditionalFormatting>
  <conditionalFormatting sqref="C97">
    <cfRule type="cellIs" dxfId="7" priority="6" stopIfTrue="1" operator="equal">
      <formula>$C34</formula>
    </cfRule>
  </conditionalFormatting>
  <conditionalFormatting sqref="C97:C98">
    <cfRule type="cellIs" dxfId="6" priority="5" stopIfTrue="1" operator="equal">
      <formula>$C37</formula>
    </cfRule>
  </conditionalFormatting>
  <conditionalFormatting sqref="C103">
    <cfRule type="cellIs" dxfId="5" priority="4" stopIfTrue="1" operator="equal">
      <formula>$C42</formula>
    </cfRule>
  </conditionalFormatting>
  <conditionalFormatting sqref="C102">
    <cfRule type="cellIs" dxfId="4" priority="3" stopIfTrue="1" operator="equal">
      <formula>$C41</formula>
    </cfRule>
  </conditionalFormatting>
  <conditionalFormatting sqref="C104">
    <cfRule type="cellIs" dxfId="3" priority="2" stopIfTrue="1" operator="equal">
      <formula>$C45</formula>
    </cfRule>
  </conditionalFormatting>
  <conditionalFormatting sqref="C108:C109">
    <cfRule type="cellIs" dxfId="2" priority="1" stopIfTrue="1" operator="equal">
      <formula>$C48</formula>
    </cfRule>
  </conditionalFormatting>
  <conditionalFormatting sqref="C86:C87">
    <cfRule type="cellIs" dxfId="1" priority="52" stopIfTrue="1" operator="equal">
      <formula>$C36</formula>
    </cfRule>
  </conditionalFormatting>
  <conditionalFormatting sqref="C99">
    <cfRule type="cellIs" dxfId="0" priority="53" stopIfTrue="1" operator="equal">
      <formula>$C42</formula>
    </cfRule>
  </conditionalFormatting>
  <pageMargins left="0.31496062992125984" right="0.31496062992125984" top="0.39370078740157483" bottom="0.39370078740157483" header="0" footer="0"/>
  <pageSetup paperSize="9" scale="52" fitToHeight="7" orientation="landscape" r:id="rId1"/>
  <headerFooter alignWithMargins="0"/>
  <rowBreaks count="1" manualBreakCount="1">
    <brk id="114" max="6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КПК0611021</vt:lpstr>
      <vt:lpstr>КПК0611021!Область_печати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PC3</cp:lastModifiedBy>
  <dcterms:created xsi:type="dcterms:W3CDTF">2022-02-11T07:23:18Z</dcterms:created>
  <dcterms:modified xsi:type="dcterms:W3CDTF">2022-02-11T07:35:19Z</dcterms:modified>
</cp:coreProperties>
</file>