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20460" windowHeight="3120" activeTab="0"/>
  </bookViews>
  <sheets>
    <sheet name="Лист1" sheetId="1" r:id="rId1"/>
  </sheets>
  <definedNames>
    <definedName name="_xlnm.Print_Area" localSheetId="0">'Лист1'!$A$1:$S$89</definedName>
  </definedNames>
  <calcPr fullCalcOnLoad="1"/>
</workbook>
</file>

<file path=xl/sharedStrings.xml><?xml version="1.0" encoding="utf-8"?>
<sst xmlns="http://schemas.openxmlformats.org/spreadsheetml/2006/main" count="153" uniqueCount="101">
  <si>
    <t xml:space="preserve">1. </t>
  </si>
  <si>
    <t>2.</t>
  </si>
  <si>
    <t>3.</t>
  </si>
  <si>
    <t>Наказ Міністерства фінансів України</t>
  </si>
  <si>
    <t>ЗАТВЕРДЖЕНО</t>
  </si>
  <si>
    <t>загальний фонд</t>
  </si>
  <si>
    <t>спеціальний фонд</t>
  </si>
  <si>
    <t>Відхилення</t>
  </si>
  <si>
    <t>6.</t>
  </si>
  <si>
    <t>Усього</t>
  </si>
  <si>
    <t>№ з/п</t>
  </si>
  <si>
    <t xml:space="preserve">7. 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</si>
  <si>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</si>
  <si>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</si>
  <si>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</si>
  <si>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</si>
  <si>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</si>
  <si>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</si>
  <si>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розрахунково</t>
  </si>
  <si>
    <t>продукту</t>
  </si>
  <si>
    <t>ефективності</t>
  </si>
  <si>
    <t>якості</t>
  </si>
  <si>
    <t>Керівництво і управління у відповідній сфері у містах (місті Києві), селищах, селах, об"єднаних територіальних громадах</t>
  </si>
  <si>
    <t>0111</t>
  </si>
  <si>
    <r>
      <t xml:space="preserve">Завдання 1. </t>
    </r>
    <r>
      <rPr>
        <sz val="12"/>
        <rFont val="Times New Roman"/>
        <family val="1"/>
      </rPr>
      <t xml:space="preserve">Забезпечення виконання наданих законодавством повноважень </t>
    </r>
    <r>
      <rPr>
        <b/>
        <sz val="12"/>
        <rFont val="Times New Roman"/>
        <family val="1"/>
      </rPr>
      <t xml:space="preserve"> </t>
    </r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</si>
  <si>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</si>
  <si>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</si>
  <si>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</si>
  <si>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</si>
  <si>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</si>
  <si>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динаміка зростання розглянутих звернень відповідно попереднього року</t>
  </si>
  <si>
    <t>кошторис</t>
  </si>
  <si>
    <t xml:space="preserve">штатний розпис </t>
  </si>
  <si>
    <t>ЗВІТ</t>
  </si>
  <si>
    <t>про виконання паспорта бюджетної програми</t>
  </si>
  <si>
    <t>затрат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</si>
  <si>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</si>
  <si>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</si>
  <si>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</si>
  <si>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</si>
  <si>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</si>
  <si>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Здійснення наданих законодавством повноважень у відповідній сфері у місті Хмельницькому та самостійних підрозділах Хмельницької міської ради</t>
  </si>
  <si>
    <t>4.</t>
  </si>
  <si>
    <t>Керівництво і управління у відповідній сфері у місті Хмельницькому та самостійних підрозділах Хмельницької міської ради</t>
  </si>
  <si>
    <t>Мета бюджетної програми</t>
  </si>
  <si>
    <t>5.</t>
  </si>
  <si>
    <t xml:space="preserve">Завдання </t>
  </si>
  <si>
    <t>Завдання 1. Забезпечення виконання наданих законодавством повноважень</t>
  </si>
  <si>
    <t>Завдання бюджетної програми</t>
  </si>
  <si>
    <t>Затверджено у паспорті бюджетної  програми</t>
  </si>
  <si>
    <t>усього</t>
  </si>
  <si>
    <t>грн.</t>
  </si>
  <si>
    <t>гривень</t>
  </si>
  <si>
    <t xml:space="preserve">гривень </t>
  </si>
  <si>
    <t>Касові видатки (надані кредити з бюджету)</t>
  </si>
  <si>
    <t>Напрями використання бюджетних коштів</t>
  </si>
  <si>
    <t xml:space="preserve">Забезпечення виконання наданих законодавством повноважень  </t>
  </si>
  <si>
    <t xml:space="preserve">Видатки (надані кредити з бюджету) та напрями використання бюджетних коштів за бюджетною програмою </t>
  </si>
  <si>
    <t>8.</t>
  </si>
  <si>
    <t xml:space="preserve">Результативні показники бюджетної програми та аналіз їх виконання </t>
  </si>
  <si>
    <t xml:space="preserve">9. </t>
  </si>
  <si>
    <t>10. Узагальнений висновок про виконання бюджетної програми.</t>
  </si>
  <si>
    <t>журнали реєстрації вхідної/ вихідної документації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</si>
  <si>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</si>
  <si>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</si>
  <si>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</si>
  <si>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за ЄДРПОУ)</t>
  </si>
  <si>
    <t>(код бюджету)</t>
  </si>
  <si>
    <t>0160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</si>
  <si>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</si>
  <si>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</si>
  <si>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</si>
  <si>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</si>
  <si>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Найменування місцевої/ регіональної програми</t>
  </si>
  <si>
    <t>(найменування відповідального виконавця)</t>
  </si>
  <si>
    <t>обсяг видатків на забезпечення виконання наданих законодавством повноважень самостійними підрозділами</t>
  </si>
  <si>
    <t xml:space="preserve">обсяг видатків на придбання комп'ютерної техніки </t>
  </si>
  <si>
    <t>кількість комп'ютерної техніки, що планується придбати</t>
  </si>
  <si>
    <t>лист-звернення</t>
  </si>
  <si>
    <t>Пояснення: фактичне використання коштів відповідно до звіту про надходження та використання коштів загального та спеціального фонду</t>
  </si>
  <si>
    <t>(ініціали/ініціал, прізвище)</t>
  </si>
  <si>
    <t>Пояснення: п.1 відхилення відповідно до фактичної кількості прийнятих звернень, заяв</t>
  </si>
  <si>
    <t>22564000000</t>
  </si>
  <si>
    <t>місцевого бюджету на 01.01.2022 року</t>
  </si>
  <si>
    <t>Програма цифрового розвитку на 2021-2025 роки</t>
  </si>
  <si>
    <t>середні витрати на придбання 1 од. комп`ютерної техніки</t>
  </si>
  <si>
    <t>Виконання бюджетної програми становить  98,0 % до затверджених призначень в 2021 р.</t>
  </si>
  <si>
    <t>Пояснення: 2, 3 відхилення відповіднодо фактичної кількості прийнятих/відправлених листів, звернень, заяв, підготовлених нормативно-правових актів</t>
  </si>
  <si>
    <t>13 950 кондиціонер</t>
  </si>
  <si>
    <t>Управління комунальної інфраструктури Хмельницької міської ради</t>
  </si>
  <si>
    <t>03356163</t>
  </si>
  <si>
    <t>В. о. начальника управління комунальної інфраструктури</t>
  </si>
  <si>
    <t>Начальник відділу бухгалтерського обліку та звітності - головний бухгалтер</t>
  </si>
  <si>
    <t>Н. ФУР'ЯНОВА</t>
  </si>
  <si>
    <t>В. КАБАЛЬСЬКИЙ</t>
  </si>
  <si>
    <t>Пояснення: п. 2</t>
  </si>
  <si>
    <t>Пояснення: п.2,3 відхилення виникли в зв'язку з збільшенням фактичної кількості прийнятих/відправлених листів, звернень, заяв, підготовлених нормативно-правових актів</t>
  </si>
  <si>
    <t xml:space="preserve">Пояснення: 1. зменшення штатних одиниць в зв'язку з скороченням в штатному розписі посади водія </t>
  </si>
  <si>
    <t>Пояснення: п. 1 фактичне використання коштів відповідно до звіту про надходження та використання коштів загального фонду</t>
  </si>
  <si>
    <t>Пояснення: п.1 фактичні витрати відповідно до видаткових накладних</t>
  </si>
  <si>
    <t xml:space="preserve">Аналіз стану виконання результативних показників: 1) відхилення у обсягах видатків в зв'язку з тимчасовою непрацездатністю працівників, з економією коштів по оплаті комунальних послуг, інших послуг; 2) зміни показників продукту відповідно до фактичної кількості листів, звернень, заяв, нормативно-правових актів, які прийняті та надані управлінням житлової політики і майна протягом 2021 року щодо здійснення наданих законодавством повноважень у сфері житлово господарства; фактично придбано 8 од. комп'ютерної техніки та кондиціонер; 3) зміни в показниках ефективності, якості відповідно до фактичної вартості придбаної комп`ютерної техніки, фактичної кількості листів, звернень, заяв, нормативно-правових актів, які прийняті та надані управлінням житлової політики і майна протягом 2021 року.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</si>
</sst>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54" applyFont="1" applyAlignment="1">
      <alignment/>
      <protection/>
    </xf>
    <xf numFmtId="0" fontId="5" fillId="0" borderId="0" xfId="0" applyFont="1" applyAlignment="1">
      <alignment horizontal="left"/>
    </xf>
    <xf numFmtId="0" fontId="3" fillId="0" borderId="0" xfId="53" applyFont="1" applyAlignment="1">
      <alignment/>
      <protection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0" borderId="11" xfId="53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2" fontId="9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52" applyFont="1" applyAlignment="1">
      <alignment/>
      <protection/>
    </xf>
    <xf numFmtId="0" fontId="9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4" fontId="9" fillId="0" borderId="11" xfId="0" applyNumberFormat="1" applyFont="1" applyBorder="1" applyAlignment="1">
      <alignment horizontal="center" vertical="center"/>
    </xf>
    <xf numFmtId="0" fontId="3" fillId="0" borderId="0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 applyProtection="1">
      <alignment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10" xfId="54" applyFont="1" applyBorder="1">
      <alignment/>
      <protection/>
    </xf>
    <xf numFmtId="0" fontId="2" fillId="0" borderId="0" xfId="54">
      <alignment/>
      <protection/>
    </xf>
    <xf numFmtId="0" fontId="0" fillId="0" borderId="0" xfId="0" applyAlignment="1">
      <alignment horizontal="left"/>
    </xf>
    <xf numFmtId="0" fontId="3" fillId="0" borderId="0" xfId="5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0" fontId="3" fillId="0" borderId="0" xfId="52" applyFont="1" applyBorder="1" applyAlignment="1">
      <alignment vertical="center"/>
      <protection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10" xfId="54" applyFont="1" applyBorder="1" applyAlignment="1">
      <alignment/>
      <protection/>
    </xf>
    <xf numFmtId="0" fontId="9" fillId="0" borderId="13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5" fillId="0" borderId="0" xfId="54" applyFont="1" applyBorder="1" applyAlignment="1">
      <alignment vertical="top" wrapText="1"/>
      <protection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2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wrapText="1"/>
    </xf>
    <xf numFmtId="0" fontId="3" fillId="0" borderId="0" xfId="53" applyFont="1" applyAlignment="1">
      <alignment vertical="center"/>
      <protection/>
    </xf>
    <xf numFmtId="2" fontId="9" fillId="0" borderId="0" xfId="0" applyNumberFormat="1" applyFont="1" applyAlignment="1">
      <alignment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wrapText="1"/>
    </xf>
    <xf numFmtId="0" fontId="4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52" applyFont="1" applyFill="1" applyAlignment="1">
      <alignment/>
      <protection/>
    </xf>
    <xf numFmtId="49" fontId="3" fillId="0" borderId="0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174" fontId="9" fillId="0" borderId="0" xfId="0" applyNumberFormat="1" applyFont="1" applyAlignment="1">
      <alignment/>
    </xf>
    <xf numFmtId="4" fontId="13" fillId="33" borderId="11" xfId="0" applyNumberFormat="1" applyFont="1" applyFill="1" applyBorder="1" applyAlignment="1">
      <alignment horizontal="center" vertical="center"/>
    </xf>
    <xf numFmtId="0" fontId="8" fillId="0" borderId="12" xfId="53" applyFont="1" applyBorder="1" applyAlignment="1">
      <alignment vertical="center" wrapText="1"/>
      <protection/>
    </xf>
    <xf numFmtId="0" fontId="8" fillId="0" borderId="15" xfId="53" applyFont="1" applyBorder="1" applyAlignment="1">
      <alignment vertical="center" wrapText="1"/>
      <protection/>
    </xf>
    <xf numFmtId="0" fontId="8" fillId="0" borderId="16" xfId="53" applyFont="1" applyBorder="1" applyAlignment="1">
      <alignment vertical="center" wrapText="1"/>
      <protection/>
    </xf>
    <xf numFmtId="4" fontId="13" fillId="0" borderId="11" xfId="53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5" fillId="0" borderId="0" xfId="54" applyFont="1" applyBorder="1" applyAlignment="1">
      <alignment horizontal="center" vertical="top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 quotePrefix="1">
      <alignment horizont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0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 vertical="top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8" fillId="0" borderId="11" xfId="53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top"/>
    </xf>
    <xf numFmtId="2" fontId="5" fillId="0" borderId="0" xfId="54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 wrapText="1"/>
    </xf>
    <xf numFmtId="0" fontId="3" fillId="0" borderId="0" xfId="53" applyFont="1" applyAlignment="1">
      <alignment wrapText="1"/>
      <protection/>
    </xf>
    <xf numFmtId="0" fontId="3" fillId="0" borderId="11" xfId="53" applyFont="1" applyBorder="1" applyAlignment="1">
      <alignment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top"/>
    </xf>
    <xf numFmtId="49" fontId="3" fillId="0" borderId="10" xfId="0" applyNumberFormat="1" applyFont="1" applyBorder="1" applyAlignment="1" quotePrefix="1">
      <alignment horizontal="center"/>
    </xf>
    <xf numFmtId="1" fontId="13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аспорт_Звіт 2012 остання сесія 2" xfId="53"/>
    <cellStyle name="Обычный_Шаблон паспор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view="pageBreakPreview" zoomScaleSheetLayoutView="100" zoomScalePageLayoutView="0" workbookViewId="0" topLeftCell="A61">
      <selection activeCell="G80" sqref="G80"/>
    </sheetView>
  </sheetViews>
  <sheetFormatPr defaultColWidth="9.140625" defaultRowHeight="15"/>
  <cols>
    <col min="1" max="1" width="4.8515625" style="4" customWidth="1"/>
    <col min="2" max="2" width="9.28125" style="4" customWidth="1"/>
    <col min="3" max="3" width="8.57421875" style="4" customWidth="1"/>
    <col min="4" max="4" width="11.57421875" style="4" customWidth="1"/>
    <col min="5" max="5" width="12.57421875" style="4" customWidth="1"/>
    <col min="6" max="6" width="13.7109375" style="4" customWidth="1"/>
    <col min="7" max="7" width="12.28125" style="4" customWidth="1"/>
    <col min="8" max="9" width="14.140625" style="4" customWidth="1"/>
    <col min="10" max="10" width="12.7109375" style="4" hidden="1" customWidth="1"/>
    <col min="11" max="11" width="15.28125" style="4" customWidth="1"/>
    <col min="12" max="12" width="12.7109375" style="4" customWidth="1"/>
    <col min="13" max="13" width="12.8515625" style="4" customWidth="1"/>
    <col min="14" max="14" width="13.57421875" style="4" customWidth="1"/>
    <col min="15" max="15" width="13.00390625" style="4" customWidth="1"/>
    <col min="16" max="18" width="14.140625" style="4" customWidth="1"/>
    <col min="19" max="19" width="20.57421875" style="4" customWidth="1"/>
    <col min="20" max="20" width="11.140625" style="4" customWidth="1"/>
    <col min="21" max="21" width="10.7109375" style="4" customWidth="1"/>
    <col min="22" max="16384" width="9.140625" style="4" customWidth="1"/>
  </cols>
  <sheetData>
    <row r="1" ht="15">
      <c r="O1" s="1" t="s">
        <v>4</v>
      </c>
    </row>
    <row r="2" ht="15">
      <c r="O2" s="1" t="s">
        <v>3</v>
      </c>
    </row>
    <row r="3" ht="15">
      <c r="O3" s="1" t="s">
        <v>36</v>
      </c>
    </row>
    <row r="4" ht="15">
      <c r="O4" s="2" t="s">
        <v>37</v>
      </c>
    </row>
    <row r="5" ht="15">
      <c r="O5" s="2" t="s">
        <v>38</v>
      </c>
    </row>
    <row r="7" spans="9:14" ht="15">
      <c r="I7" s="17"/>
      <c r="J7" s="17"/>
      <c r="K7" s="17"/>
      <c r="L7" s="34" t="s">
        <v>33</v>
      </c>
      <c r="M7" s="17"/>
      <c r="N7" s="17"/>
    </row>
    <row r="8" spans="9:14" ht="15" customHeight="1">
      <c r="I8" s="106" t="s">
        <v>34</v>
      </c>
      <c r="J8" s="106"/>
      <c r="K8" s="106"/>
      <c r="L8" s="106"/>
      <c r="M8" s="106"/>
      <c r="N8" s="106"/>
    </row>
    <row r="9" spans="9:14" ht="15.75">
      <c r="I9" s="106" t="s">
        <v>83</v>
      </c>
      <c r="J9" s="106"/>
      <c r="K9" s="106"/>
      <c r="L9" s="106"/>
      <c r="M9" s="106"/>
      <c r="N9" s="106"/>
    </row>
    <row r="12" spans="1:20" ht="19.5" customHeight="1">
      <c r="A12" s="4" t="s">
        <v>0</v>
      </c>
      <c r="B12" s="123">
        <v>1400000</v>
      </c>
      <c r="C12" s="123"/>
      <c r="E12" s="56"/>
      <c r="F12" s="123" t="s">
        <v>89</v>
      </c>
      <c r="G12" s="123"/>
      <c r="H12" s="123"/>
      <c r="I12" s="123"/>
      <c r="J12" s="123"/>
      <c r="K12" s="123"/>
      <c r="L12" s="123"/>
      <c r="M12" s="123"/>
      <c r="N12" s="56"/>
      <c r="S12" s="140" t="s">
        <v>90</v>
      </c>
      <c r="T12" s="78"/>
    </row>
    <row r="13" spans="2:19" ht="70.5" customHeight="1">
      <c r="B13" s="124" t="s">
        <v>64</v>
      </c>
      <c r="C13" s="124"/>
      <c r="E13" s="57"/>
      <c r="F13" s="133" t="s">
        <v>70</v>
      </c>
      <c r="G13" s="133"/>
      <c r="H13" s="133"/>
      <c r="I13" s="133"/>
      <c r="J13" s="133"/>
      <c r="K13" s="133"/>
      <c r="L13" s="133"/>
      <c r="M13" s="133"/>
      <c r="N13" s="57"/>
      <c r="S13" s="58" t="s">
        <v>66</v>
      </c>
    </row>
    <row r="14" spans="2:19" ht="15">
      <c r="B14" s="6"/>
      <c r="S14" s="55"/>
    </row>
    <row r="15" spans="1:19" ht="19.5" customHeight="1">
      <c r="A15" s="4" t="s">
        <v>1</v>
      </c>
      <c r="B15" s="123">
        <v>1410000</v>
      </c>
      <c r="C15" s="123"/>
      <c r="E15" s="56"/>
      <c r="F15" s="123" t="s">
        <v>89</v>
      </c>
      <c r="G15" s="123"/>
      <c r="H15" s="123"/>
      <c r="I15" s="123"/>
      <c r="J15" s="123"/>
      <c r="K15" s="123"/>
      <c r="L15" s="123"/>
      <c r="M15" s="123"/>
      <c r="N15" s="56"/>
      <c r="S15" s="140" t="s">
        <v>90</v>
      </c>
    </row>
    <row r="16" spans="2:19" ht="54.75" customHeight="1">
      <c r="B16" s="124" t="s">
        <v>64</v>
      </c>
      <c r="C16" s="124"/>
      <c r="E16" s="57"/>
      <c r="F16" s="133" t="s">
        <v>74</v>
      </c>
      <c r="G16" s="133"/>
      <c r="H16" s="133"/>
      <c r="I16" s="133"/>
      <c r="J16" s="133"/>
      <c r="K16" s="133"/>
      <c r="L16" s="133"/>
      <c r="M16" s="133"/>
      <c r="N16" s="57"/>
      <c r="S16" s="58" t="s">
        <v>66</v>
      </c>
    </row>
    <row r="17" spans="2:19" ht="15">
      <c r="B17" s="6"/>
      <c r="S17" s="55"/>
    </row>
    <row r="18" spans="1:19" ht="33" customHeight="1">
      <c r="A18" s="4" t="s">
        <v>2</v>
      </c>
      <c r="B18" s="123">
        <v>1410160</v>
      </c>
      <c r="C18" s="123"/>
      <c r="E18" s="110" t="s">
        <v>68</v>
      </c>
      <c r="F18" s="110"/>
      <c r="G18" s="110" t="s">
        <v>23</v>
      </c>
      <c r="H18" s="110"/>
      <c r="K18" s="108" t="s">
        <v>22</v>
      </c>
      <c r="L18" s="108"/>
      <c r="M18" s="108"/>
      <c r="N18" s="108"/>
      <c r="O18" s="108"/>
      <c r="P18" s="108"/>
      <c r="Q18" s="108"/>
      <c r="S18" s="79" t="s">
        <v>82</v>
      </c>
    </row>
    <row r="19" spans="2:19" ht="55.5" customHeight="1">
      <c r="B19" s="124" t="s">
        <v>64</v>
      </c>
      <c r="C19" s="124"/>
      <c r="E19" s="134" t="s">
        <v>65</v>
      </c>
      <c r="F19" s="134"/>
      <c r="G19" s="107" t="s">
        <v>69</v>
      </c>
      <c r="H19" s="107"/>
      <c r="I19" s="59"/>
      <c r="J19" s="59"/>
      <c r="K19" s="107" t="s">
        <v>71</v>
      </c>
      <c r="L19" s="107"/>
      <c r="M19" s="107"/>
      <c r="N19" s="107"/>
      <c r="O19" s="107"/>
      <c r="P19" s="107"/>
      <c r="Q19" s="107"/>
      <c r="S19" s="58" t="s">
        <v>67</v>
      </c>
    </row>
    <row r="20" ht="15">
      <c r="S20" s="55"/>
    </row>
    <row r="21" spans="1:20" ht="19.5" customHeight="1">
      <c r="A21" s="4" t="s">
        <v>42</v>
      </c>
      <c r="B21" s="129" t="s">
        <v>39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42"/>
      <c r="M21" s="42"/>
      <c r="N21" s="42"/>
      <c r="O21" s="42"/>
      <c r="P21" s="42"/>
      <c r="Q21" s="42"/>
      <c r="R21" s="42"/>
      <c r="S21" s="40"/>
      <c r="T21" s="40"/>
    </row>
    <row r="22" spans="2:20" ht="15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0"/>
    </row>
    <row r="23" spans="2:20" ht="18" customHeight="1">
      <c r="B23" s="41" t="s">
        <v>10</v>
      </c>
      <c r="C23" s="109" t="s">
        <v>40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43"/>
      <c r="Q23" s="43"/>
      <c r="R23" s="43"/>
      <c r="S23" s="43"/>
      <c r="T23" s="43"/>
    </row>
    <row r="24" spans="2:20" ht="18" customHeight="1">
      <c r="B24" s="41">
        <v>1</v>
      </c>
      <c r="C24" s="109" t="s">
        <v>41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43"/>
      <c r="Q24" s="43"/>
      <c r="R24" s="43"/>
      <c r="S24" s="43"/>
      <c r="T24" s="43"/>
    </row>
    <row r="25" ht="15">
      <c r="T25" s="8"/>
    </row>
    <row r="26" spans="1:20" ht="19.5" customHeight="1">
      <c r="A26" s="44" t="s">
        <v>45</v>
      </c>
      <c r="B26" s="45" t="s">
        <v>44</v>
      </c>
      <c r="C26" s="45"/>
      <c r="D26" s="45"/>
      <c r="E26" s="46" t="s">
        <v>43</v>
      </c>
      <c r="F26" s="5"/>
      <c r="G26" s="5"/>
      <c r="H26" s="5"/>
      <c r="I26" s="5"/>
      <c r="J26" s="5"/>
      <c r="K26" s="5"/>
      <c r="L26" s="5"/>
      <c r="M26" s="5"/>
      <c r="N26" s="5"/>
      <c r="O26" s="5"/>
      <c r="T26" s="8"/>
    </row>
    <row r="28" spans="1:20" ht="15.75">
      <c r="A28" s="44" t="s">
        <v>8</v>
      </c>
      <c r="B28" s="3" t="s">
        <v>48</v>
      </c>
      <c r="C28" s="47"/>
      <c r="D28" s="3"/>
      <c r="E28" s="3"/>
      <c r="F28" s="3"/>
      <c r="G28" s="3"/>
      <c r="H28" s="3"/>
      <c r="I28" s="3"/>
      <c r="J28" s="3"/>
      <c r="K28" s="3"/>
      <c r="L28" s="3"/>
      <c r="M28" s="48"/>
      <c r="N28" s="48"/>
      <c r="O28" s="48"/>
      <c r="P28" s="48"/>
      <c r="Q28" s="48"/>
      <c r="R28" s="48"/>
      <c r="S28" s="48"/>
      <c r="T28" s="48"/>
    </row>
    <row r="29" spans="1:2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26"/>
      <c r="Q29" s="26"/>
      <c r="R29" s="26"/>
      <c r="S29" s="26"/>
      <c r="T29" s="26"/>
      <c r="U29" s="8"/>
    </row>
    <row r="30" spans="1:21" ht="18.75" customHeight="1">
      <c r="A30" s="49"/>
      <c r="B30" s="41" t="s">
        <v>10</v>
      </c>
      <c r="C30" s="109" t="s">
        <v>46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43"/>
      <c r="Q30" s="43"/>
      <c r="R30" s="43"/>
      <c r="S30" s="43"/>
      <c r="T30" s="43"/>
      <c r="U30" s="8"/>
    </row>
    <row r="31" spans="1:21" ht="18.75" customHeight="1">
      <c r="A31" s="49"/>
      <c r="B31" s="41">
        <v>1</v>
      </c>
      <c r="C31" s="137" t="s">
        <v>47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43"/>
      <c r="Q31" s="43"/>
      <c r="R31" s="43"/>
      <c r="S31" s="43"/>
      <c r="T31" s="43"/>
      <c r="U31" s="8"/>
    </row>
    <row r="32" spans="16:21" ht="15">
      <c r="P32" s="8"/>
      <c r="Q32" s="8"/>
      <c r="R32" s="8"/>
      <c r="S32" s="8"/>
      <c r="T32" s="8"/>
      <c r="U32" s="8"/>
    </row>
    <row r="33" spans="1:2" ht="15.75">
      <c r="A33" s="4" t="s">
        <v>11</v>
      </c>
      <c r="B33" s="21" t="s">
        <v>57</v>
      </c>
    </row>
    <row r="34" spans="2:18" ht="15.75">
      <c r="B34" s="3"/>
      <c r="R34" s="4" t="s">
        <v>52</v>
      </c>
    </row>
    <row r="35" spans="2:19" ht="33.75" customHeight="1">
      <c r="B35" s="96" t="s">
        <v>10</v>
      </c>
      <c r="C35" s="100" t="s">
        <v>55</v>
      </c>
      <c r="D35" s="101"/>
      <c r="E35" s="101"/>
      <c r="F35" s="101"/>
      <c r="G35" s="101"/>
      <c r="H35" s="111"/>
      <c r="I35" s="99" t="s">
        <v>49</v>
      </c>
      <c r="J35" s="99"/>
      <c r="K35" s="99"/>
      <c r="L35" s="99"/>
      <c r="M35" s="99" t="s">
        <v>54</v>
      </c>
      <c r="N35" s="99"/>
      <c r="O35" s="99"/>
      <c r="P35" s="99" t="s">
        <v>7</v>
      </c>
      <c r="Q35" s="99"/>
      <c r="R35" s="99"/>
      <c r="S35" s="89"/>
    </row>
    <row r="36" spans="2:19" ht="33.75" customHeight="1">
      <c r="B36" s="97"/>
      <c r="C36" s="102"/>
      <c r="D36" s="103"/>
      <c r="E36" s="103"/>
      <c r="F36" s="103"/>
      <c r="G36" s="103"/>
      <c r="H36" s="112"/>
      <c r="I36" s="7" t="s">
        <v>5</v>
      </c>
      <c r="J36" s="7"/>
      <c r="K36" s="7" t="s">
        <v>6</v>
      </c>
      <c r="L36" s="7" t="s">
        <v>50</v>
      </c>
      <c r="M36" s="7" t="s">
        <v>5</v>
      </c>
      <c r="N36" s="13" t="s">
        <v>6</v>
      </c>
      <c r="O36" s="7" t="s">
        <v>50</v>
      </c>
      <c r="P36" s="9" t="s">
        <v>5</v>
      </c>
      <c r="Q36" s="7" t="s">
        <v>6</v>
      </c>
      <c r="R36" s="7" t="s">
        <v>50</v>
      </c>
      <c r="S36" s="89"/>
    </row>
    <row r="37" spans="2:19" ht="24.75" customHeight="1">
      <c r="B37" s="19">
        <v>1</v>
      </c>
      <c r="C37" s="91">
        <v>2</v>
      </c>
      <c r="D37" s="92"/>
      <c r="E37" s="92"/>
      <c r="F37" s="92"/>
      <c r="G37" s="92"/>
      <c r="H37" s="93"/>
      <c r="I37" s="7">
        <v>3</v>
      </c>
      <c r="J37" s="7"/>
      <c r="K37" s="7">
        <v>4</v>
      </c>
      <c r="L37" s="7">
        <v>5</v>
      </c>
      <c r="M37" s="7">
        <v>6</v>
      </c>
      <c r="N37" s="13">
        <v>7</v>
      </c>
      <c r="O37" s="13">
        <v>8</v>
      </c>
      <c r="P37" s="7">
        <v>9</v>
      </c>
      <c r="Q37" s="7">
        <v>10</v>
      </c>
      <c r="R37" s="7">
        <v>11</v>
      </c>
      <c r="S37" s="90"/>
    </row>
    <row r="38" spans="2:19" ht="19.5" customHeight="1">
      <c r="B38" s="19">
        <v>1</v>
      </c>
      <c r="C38" s="126" t="s">
        <v>56</v>
      </c>
      <c r="D38" s="127"/>
      <c r="E38" s="127"/>
      <c r="F38" s="127"/>
      <c r="G38" s="127"/>
      <c r="H38" s="128"/>
      <c r="I38" s="85">
        <f>7161634</f>
        <v>7161634</v>
      </c>
      <c r="J38" s="85"/>
      <c r="K38" s="14">
        <v>163248</v>
      </c>
      <c r="L38" s="14">
        <f>I38+K38</f>
        <v>7324882</v>
      </c>
      <c r="M38" s="14">
        <f>M56</f>
        <v>7194262.45</v>
      </c>
      <c r="N38" s="14">
        <f>N57</f>
        <v>129430</v>
      </c>
      <c r="O38" s="14">
        <f>M38+N38</f>
        <v>7323692.45</v>
      </c>
      <c r="P38" s="14">
        <f>M38-I38</f>
        <v>32628.450000000186</v>
      </c>
      <c r="Q38" s="14">
        <f>N38-K38</f>
        <v>-33818</v>
      </c>
      <c r="R38" s="14">
        <f>O38-L38</f>
        <v>-1189.5499999998137</v>
      </c>
      <c r="S38" s="90"/>
    </row>
    <row r="39" spans="2:21" ht="19.5" customHeight="1">
      <c r="B39" s="15"/>
      <c r="C39" s="132" t="s">
        <v>9</v>
      </c>
      <c r="D39" s="132"/>
      <c r="E39" s="132"/>
      <c r="F39" s="132"/>
      <c r="G39" s="132"/>
      <c r="H39" s="132"/>
      <c r="I39" s="14">
        <f>I38</f>
        <v>7161634</v>
      </c>
      <c r="J39" s="14"/>
      <c r="K39" s="14">
        <f>K38</f>
        <v>163248</v>
      </c>
      <c r="L39" s="14">
        <f>I39+K39</f>
        <v>7324882</v>
      </c>
      <c r="M39" s="14">
        <f>M38</f>
        <v>7194262.45</v>
      </c>
      <c r="N39" s="14">
        <f>N38</f>
        <v>129430</v>
      </c>
      <c r="O39" s="14">
        <f>O38</f>
        <v>7323692.45</v>
      </c>
      <c r="P39" s="14">
        <f>P38</f>
        <v>32628.450000000186</v>
      </c>
      <c r="Q39" s="14">
        <f>Q38</f>
        <v>-33818</v>
      </c>
      <c r="R39" s="14">
        <f>O39-L39</f>
        <v>-1189.5499999998137</v>
      </c>
      <c r="S39" s="90"/>
      <c r="U39" s="80">
        <f>O39/L39*100</f>
        <v>99.98376014794505</v>
      </c>
    </row>
    <row r="40" spans="2:19" ht="24.75" customHeight="1">
      <c r="B40" s="138" t="s">
        <v>79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60"/>
    </row>
    <row r="41" spans="1:2" ht="21.75" customHeight="1">
      <c r="A41" s="4" t="s">
        <v>58</v>
      </c>
      <c r="B41" s="3" t="s">
        <v>72</v>
      </c>
    </row>
    <row r="42" spans="2:18" ht="18" customHeight="1">
      <c r="B42" s="3"/>
      <c r="O42" s="4" t="s">
        <v>53</v>
      </c>
      <c r="P42" s="8"/>
      <c r="Q42" s="8"/>
      <c r="R42" s="8"/>
    </row>
    <row r="43" spans="1:18" ht="30.75" customHeight="1">
      <c r="A43" s="99" t="s">
        <v>10</v>
      </c>
      <c r="B43" s="100" t="s">
        <v>73</v>
      </c>
      <c r="C43" s="101"/>
      <c r="D43" s="101"/>
      <c r="E43" s="101"/>
      <c r="F43" s="99" t="s">
        <v>49</v>
      </c>
      <c r="G43" s="99"/>
      <c r="H43" s="99"/>
      <c r="I43" s="99" t="s">
        <v>54</v>
      </c>
      <c r="J43" s="99"/>
      <c r="K43" s="99"/>
      <c r="L43" s="99"/>
      <c r="M43" s="91" t="s">
        <v>7</v>
      </c>
      <c r="N43" s="92"/>
      <c r="O43" s="93"/>
      <c r="P43" s="62"/>
      <c r="Q43" s="54"/>
      <c r="R43" s="8"/>
    </row>
    <row r="44" spans="1:18" ht="33" customHeight="1">
      <c r="A44" s="99"/>
      <c r="B44" s="102"/>
      <c r="C44" s="103"/>
      <c r="D44" s="103"/>
      <c r="E44" s="103"/>
      <c r="F44" s="7" t="s">
        <v>5</v>
      </c>
      <c r="G44" s="7" t="s">
        <v>6</v>
      </c>
      <c r="H44" s="7" t="s">
        <v>50</v>
      </c>
      <c r="I44" s="7" t="s">
        <v>5</v>
      </c>
      <c r="J44" s="13"/>
      <c r="K44" s="13" t="s">
        <v>6</v>
      </c>
      <c r="L44" s="7" t="s">
        <v>50</v>
      </c>
      <c r="M44" s="7" t="s">
        <v>5</v>
      </c>
      <c r="N44" s="7" t="s">
        <v>6</v>
      </c>
      <c r="O44" s="7" t="s">
        <v>50</v>
      </c>
      <c r="P44" s="62"/>
      <c r="Q44" s="54"/>
      <c r="R44" s="8"/>
    </row>
    <row r="45" spans="1:18" ht="18" customHeight="1">
      <c r="A45" s="12">
        <v>1</v>
      </c>
      <c r="B45" s="91">
        <v>2</v>
      </c>
      <c r="C45" s="92"/>
      <c r="D45" s="92"/>
      <c r="E45" s="92"/>
      <c r="F45" s="7">
        <v>3</v>
      </c>
      <c r="G45" s="7">
        <v>4</v>
      </c>
      <c r="H45" s="7">
        <v>5</v>
      </c>
      <c r="I45" s="7">
        <v>6</v>
      </c>
      <c r="J45" s="13"/>
      <c r="K45" s="13">
        <v>7</v>
      </c>
      <c r="L45" s="13">
        <v>8</v>
      </c>
      <c r="M45" s="7">
        <v>9</v>
      </c>
      <c r="N45" s="7">
        <v>10</v>
      </c>
      <c r="O45" s="7">
        <v>11</v>
      </c>
      <c r="P45" s="63"/>
      <c r="Q45" s="52"/>
      <c r="R45" s="8"/>
    </row>
    <row r="46" spans="1:18" ht="36" customHeight="1">
      <c r="A46" s="19">
        <v>1</v>
      </c>
      <c r="B46" s="94" t="s">
        <v>84</v>
      </c>
      <c r="C46" s="95"/>
      <c r="D46" s="95"/>
      <c r="E46" s="95"/>
      <c r="F46" s="71">
        <f>I38</f>
        <v>7161634</v>
      </c>
      <c r="G46" s="72">
        <f>K38</f>
        <v>163248</v>
      </c>
      <c r="H46" s="72">
        <f>G46+F46</f>
        <v>7324882</v>
      </c>
      <c r="I46" s="72">
        <f>M38</f>
        <v>7194262.45</v>
      </c>
      <c r="J46" s="72"/>
      <c r="K46" s="72">
        <f>N57</f>
        <v>129430</v>
      </c>
      <c r="L46" s="72">
        <f>I46+K46</f>
        <v>7323692.45</v>
      </c>
      <c r="M46" s="72">
        <f>I46-F46</f>
        <v>32628.450000000186</v>
      </c>
      <c r="N46" s="72">
        <f>K46-G46</f>
        <v>-33818</v>
      </c>
      <c r="O46" s="72">
        <f>L46-H46</f>
        <v>-1189.5499999998137</v>
      </c>
      <c r="P46" s="64"/>
      <c r="Q46" s="65"/>
      <c r="R46" s="8"/>
    </row>
    <row r="47" spans="1:18" s="17" customFormat="1" ht="21.75" customHeight="1">
      <c r="A47" s="50"/>
      <c r="B47" s="104" t="s">
        <v>9</v>
      </c>
      <c r="C47" s="105"/>
      <c r="D47" s="105"/>
      <c r="E47" s="105"/>
      <c r="F47" s="73">
        <f>F46</f>
        <v>7161634</v>
      </c>
      <c r="G47" s="74">
        <f>G46</f>
        <v>163248</v>
      </c>
      <c r="H47" s="74">
        <f>SUM(H46:H46)</f>
        <v>7324882</v>
      </c>
      <c r="I47" s="74">
        <f>I46</f>
        <v>7194262.45</v>
      </c>
      <c r="J47" s="74"/>
      <c r="K47" s="74">
        <f>K46</f>
        <v>129430</v>
      </c>
      <c r="L47" s="74">
        <f>SUM(L46:L46)</f>
        <v>7323692.45</v>
      </c>
      <c r="M47" s="74">
        <f>I47-F47</f>
        <v>32628.450000000186</v>
      </c>
      <c r="N47" s="74">
        <f>N46</f>
        <v>-33818</v>
      </c>
      <c r="O47" s="74">
        <f>L47-H47</f>
        <v>-1189.5499999998137</v>
      </c>
      <c r="P47" s="64"/>
      <c r="Q47" s="65"/>
      <c r="R47" s="61"/>
    </row>
    <row r="48" spans="1:18" s="17" customFormat="1" ht="21.75" customHeight="1">
      <c r="A48" s="61"/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8"/>
      <c r="N48" s="68"/>
      <c r="O48" s="68"/>
      <c r="P48" s="65"/>
      <c r="Q48" s="65"/>
      <c r="R48" s="61"/>
    </row>
    <row r="49" spans="1:2" ht="15.75">
      <c r="A49" s="4" t="s">
        <v>60</v>
      </c>
      <c r="B49" s="69" t="s">
        <v>59</v>
      </c>
    </row>
    <row r="50" ht="11.25" customHeight="1">
      <c r="B50" s="3"/>
    </row>
    <row r="51" spans="1:18" ht="59.25" customHeight="1">
      <c r="A51" s="99" t="s">
        <v>10</v>
      </c>
      <c r="B51" s="99" t="s">
        <v>14</v>
      </c>
      <c r="C51" s="99"/>
      <c r="D51" s="99"/>
      <c r="E51" s="99"/>
      <c r="F51" s="99"/>
      <c r="G51" s="99" t="s">
        <v>12</v>
      </c>
      <c r="H51" s="99" t="s">
        <v>13</v>
      </c>
      <c r="I51" s="99" t="s">
        <v>49</v>
      </c>
      <c r="J51" s="99"/>
      <c r="K51" s="99"/>
      <c r="L51" s="99"/>
      <c r="M51" s="99" t="s">
        <v>63</v>
      </c>
      <c r="N51" s="99"/>
      <c r="O51" s="99"/>
      <c r="P51" s="99" t="s">
        <v>7</v>
      </c>
      <c r="Q51" s="99"/>
      <c r="R51" s="99"/>
    </row>
    <row r="52" spans="1:19" ht="32.25" customHeight="1">
      <c r="A52" s="99"/>
      <c r="B52" s="99"/>
      <c r="C52" s="99"/>
      <c r="D52" s="99"/>
      <c r="E52" s="99"/>
      <c r="F52" s="99"/>
      <c r="G52" s="99"/>
      <c r="H52" s="99"/>
      <c r="I52" s="7" t="s">
        <v>5</v>
      </c>
      <c r="J52" s="7"/>
      <c r="K52" s="7" t="s">
        <v>6</v>
      </c>
      <c r="L52" s="7" t="s">
        <v>50</v>
      </c>
      <c r="M52" s="7" t="s">
        <v>5</v>
      </c>
      <c r="N52" s="7" t="s">
        <v>6</v>
      </c>
      <c r="O52" s="7" t="s">
        <v>50</v>
      </c>
      <c r="P52" s="7" t="s">
        <v>5</v>
      </c>
      <c r="Q52" s="7" t="s">
        <v>6</v>
      </c>
      <c r="R52" s="7" t="s">
        <v>50</v>
      </c>
      <c r="S52" s="8"/>
    </row>
    <row r="53" spans="1:19" ht="18" customHeight="1">
      <c r="A53" s="7">
        <v>1</v>
      </c>
      <c r="B53" s="99">
        <v>2</v>
      </c>
      <c r="C53" s="99"/>
      <c r="D53" s="99"/>
      <c r="E53" s="99"/>
      <c r="F53" s="99"/>
      <c r="G53" s="7">
        <v>3</v>
      </c>
      <c r="H53" s="7">
        <v>4</v>
      </c>
      <c r="I53" s="7">
        <v>5</v>
      </c>
      <c r="J53" s="7"/>
      <c r="K53" s="7">
        <v>6</v>
      </c>
      <c r="L53" s="7">
        <v>7</v>
      </c>
      <c r="M53" s="7">
        <v>8</v>
      </c>
      <c r="N53" s="7">
        <v>9</v>
      </c>
      <c r="O53" s="7">
        <v>10</v>
      </c>
      <c r="P53" s="7">
        <v>11</v>
      </c>
      <c r="Q53" s="7">
        <v>12</v>
      </c>
      <c r="R53" s="7">
        <v>13</v>
      </c>
      <c r="S53" s="8"/>
    </row>
    <row r="54" spans="1:19" ht="22.5" customHeight="1">
      <c r="A54" s="15"/>
      <c r="B54" s="82" t="s">
        <v>24</v>
      </c>
      <c r="C54" s="83"/>
      <c r="D54" s="83"/>
      <c r="E54" s="83"/>
      <c r="F54" s="83"/>
      <c r="G54" s="83"/>
      <c r="H54" s="83"/>
      <c r="I54" s="83"/>
      <c r="J54" s="83"/>
      <c r="K54" s="83"/>
      <c r="L54" s="84"/>
      <c r="M54" s="15"/>
      <c r="N54" s="15"/>
      <c r="O54" s="15"/>
      <c r="P54" s="15"/>
      <c r="Q54" s="15"/>
      <c r="R54" s="15"/>
      <c r="S54" s="8"/>
    </row>
    <row r="55" spans="1:19" ht="22.5" customHeight="1">
      <c r="A55" s="15"/>
      <c r="B55" s="122" t="s">
        <v>35</v>
      </c>
      <c r="C55" s="122"/>
      <c r="D55" s="122"/>
      <c r="E55" s="122"/>
      <c r="F55" s="122"/>
      <c r="G55" s="16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8"/>
    </row>
    <row r="56" spans="1:19" ht="50.25" customHeight="1">
      <c r="A56" s="19">
        <v>1</v>
      </c>
      <c r="B56" s="98" t="s">
        <v>75</v>
      </c>
      <c r="C56" s="98"/>
      <c r="D56" s="98"/>
      <c r="E56" s="98"/>
      <c r="F56" s="98"/>
      <c r="G56" s="20" t="s">
        <v>51</v>
      </c>
      <c r="H56" s="20" t="s">
        <v>31</v>
      </c>
      <c r="I56" s="18">
        <v>7354552</v>
      </c>
      <c r="J56" s="18"/>
      <c r="K56" s="18"/>
      <c r="L56" s="18">
        <f>I56</f>
        <v>7354552</v>
      </c>
      <c r="M56" s="18">
        <v>7194262.45</v>
      </c>
      <c r="N56" s="18"/>
      <c r="O56" s="18">
        <f>M56</f>
        <v>7194262.45</v>
      </c>
      <c r="P56" s="18">
        <f>M56-I56</f>
        <v>-160289.5499999998</v>
      </c>
      <c r="Q56" s="18"/>
      <c r="R56" s="18">
        <f>P56</f>
        <v>-160289.5499999998</v>
      </c>
      <c r="S56" s="8"/>
    </row>
    <row r="57" spans="1:21" ht="19.5" customHeight="1">
      <c r="A57" s="19">
        <v>2</v>
      </c>
      <c r="B57" s="94" t="s">
        <v>76</v>
      </c>
      <c r="C57" s="95"/>
      <c r="D57" s="95"/>
      <c r="E57" s="95"/>
      <c r="F57" s="125"/>
      <c r="G57" s="20" t="s">
        <v>51</v>
      </c>
      <c r="H57" s="20" t="s">
        <v>31</v>
      </c>
      <c r="I57" s="18"/>
      <c r="J57" s="18"/>
      <c r="K57" s="18">
        <v>144000</v>
      </c>
      <c r="L57" s="18">
        <f>K57</f>
        <v>144000</v>
      </c>
      <c r="M57" s="18"/>
      <c r="N57" s="81">
        <v>129430</v>
      </c>
      <c r="O57" s="18">
        <f>N57</f>
        <v>129430</v>
      </c>
      <c r="P57" s="18"/>
      <c r="Q57" s="18">
        <f>N57-K57</f>
        <v>-14570</v>
      </c>
      <c r="R57" s="18">
        <f>Q57</f>
        <v>-14570</v>
      </c>
      <c r="S57" s="8"/>
      <c r="U57" s="4" t="s">
        <v>88</v>
      </c>
    </row>
    <row r="58" spans="1:19" ht="21.75" customHeight="1">
      <c r="A58" s="19"/>
      <c r="B58" s="117" t="s">
        <v>98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8"/>
    </row>
    <row r="59" spans="1:19" ht="21.75" customHeight="1">
      <c r="A59" s="19"/>
      <c r="B59" s="117" t="s">
        <v>95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8"/>
    </row>
    <row r="60" spans="1:19" ht="21.75" customHeight="1">
      <c r="A60" s="19"/>
      <c r="B60" s="122" t="s">
        <v>19</v>
      </c>
      <c r="C60" s="122"/>
      <c r="D60" s="122"/>
      <c r="E60" s="122"/>
      <c r="F60" s="122"/>
      <c r="G60" s="29"/>
      <c r="H60" s="29"/>
      <c r="I60" s="23"/>
      <c r="J60" s="23"/>
      <c r="K60" s="22"/>
      <c r="L60" s="19"/>
      <c r="M60" s="19"/>
      <c r="N60" s="19"/>
      <c r="O60" s="19"/>
      <c r="P60" s="38"/>
      <c r="Q60" s="38"/>
      <c r="R60" s="38"/>
      <c r="S60" s="8"/>
    </row>
    <row r="61" spans="1:19" ht="37.5" customHeight="1">
      <c r="A61" s="19">
        <v>1</v>
      </c>
      <c r="B61" s="98" t="s">
        <v>25</v>
      </c>
      <c r="C61" s="98"/>
      <c r="D61" s="98"/>
      <c r="E61" s="98"/>
      <c r="F61" s="98"/>
      <c r="G61" s="20" t="s">
        <v>16</v>
      </c>
      <c r="H61" s="20" t="s">
        <v>32</v>
      </c>
      <c r="I61" s="27">
        <v>25</v>
      </c>
      <c r="J61" s="27"/>
      <c r="K61" s="27"/>
      <c r="L61" s="27">
        <f>I61</f>
        <v>25</v>
      </c>
      <c r="M61" s="27">
        <v>24</v>
      </c>
      <c r="N61" s="27"/>
      <c r="O61" s="27">
        <f>M61</f>
        <v>24</v>
      </c>
      <c r="P61" s="27">
        <f>M61-I61</f>
        <v>-1</v>
      </c>
      <c r="Q61" s="27"/>
      <c r="R61" s="27">
        <f>P61</f>
        <v>-1</v>
      </c>
      <c r="S61" s="8"/>
    </row>
    <row r="62" spans="1:19" ht="27" customHeight="1">
      <c r="A62" s="19">
        <v>2</v>
      </c>
      <c r="B62" s="130" t="s">
        <v>26</v>
      </c>
      <c r="C62" s="131"/>
      <c r="D62" s="131"/>
      <c r="E62" s="131"/>
      <c r="F62" s="131"/>
      <c r="G62" s="20" t="s">
        <v>16</v>
      </c>
      <c r="H62" s="121" t="s">
        <v>62</v>
      </c>
      <c r="I62" s="23">
        <v>3162</v>
      </c>
      <c r="J62" s="23"/>
      <c r="K62" s="22"/>
      <c r="L62" s="19">
        <f>I62</f>
        <v>3162</v>
      </c>
      <c r="M62" s="22">
        <f>3241+307</f>
        <v>3548</v>
      </c>
      <c r="N62" s="19"/>
      <c r="O62" s="19">
        <f>M62</f>
        <v>3548</v>
      </c>
      <c r="P62" s="28">
        <f>M62-I62</f>
        <v>386</v>
      </c>
      <c r="Q62" s="38"/>
      <c r="R62" s="28">
        <f>P62</f>
        <v>386</v>
      </c>
      <c r="S62" s="8"/>
    </row>
    <row r="63" spans="1:19" ht="27" customHeight="1">
      <c r="A63" s="19">
        <v>3</v>
      </c>
      <c r="B63" s="130" t="s">
        <v>27</v>
      </c>
      <c r="C63" s="131"/>
      <c r="D63" s="131"/>
      <c r="E63" s="131"/>
      <c r="F63" s="131"/>
      <c r="G63" s="20" t="s">
        <v>16</v>
      </c>
      <c r="H63" s="121"/>
      <c r="I63" s="19">
        <v>524</v>
      </c>
      <c r="J63" s="19"/>
      <c r="K63" s="19"/>
      <c r="L63" s="19">
        <f>I63</f>
        <v>524</v>
      </c>
      <c r="M63" s="19">
        <v>572</v>
      </c>
      <c r="N63" s="19"/>
      <c r="O63" s="19">
        <f>M63</f>
        <v>572</v>
      </c>
      <c r="P63" s="28">
        <f>M63-I63</f>
        <v>48</v>
      </c>
      <c r="Q63" s="28"/>
      <c r="R63" s="28">
        <f>P63</f>
        <v>48</v>
      </c>
      <c r="S63" s="8"/>
    </row>
    <row r="64" spans="1:19" ht="33.75" customHeight="1">
      <c r="A64" s="19">
        <v>4</v>
      </c>
      <c r="B64" s="86" t="s">
        <v>77</v>
      </c>
      <c r="C64" s="87"/>
      <c r="D64" s="87"/>
      <c r="E64" s="87"/>
      <c r="F64" s="88"/>
      <c r="G64" s="20" t="s">
        <v>16</v>
      </c>
      <c r="H64" s="20" t="s">
        <v>78</v>
      </c>
      <c r="I64" s="28"/>
      <c r="J64" s="28"/>
      <c r="K64" s="19">
        <v>8</v>
      </c>
      <c r="L64" s="28">
        <f>K64</f>
        <v>8</v>
      </c>
      <c r="M64" s="28"/>
      <c r="N64" s="19">
        <v>8</v>
      </c>
      <c r="O64" s="28">
        <f>N64</f>
        <v>8</v>
      </c>
      <c r="P64" s="28"/>
      <c r="Q64" s="28">
        <f>N64-K64</f>
        <v>0</v>
      </c>
      <c r="R64" s="28">
        <f>Q64</f>
        <v>0</v>
      </c>
      <c r="S64" s="8"/>
    </row>
    <row r="65" spans="1:19" ht="21" customHeight="1">
      <c r="A65" s="19"/>
      <c r="B65" s="117" t="s">
        <v>97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8"/>
    </row>
    <row r="66" spans="1:19" ht="19.5" customHeight="1">
      <c r="A66" s="19"/>
      <c r="B66" s="117" t="s">
        <v>87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8"/>
    </row>
    <row r="67" spans="1:19" ht="19.5" customHeight="1">
      <c r="A67" s="19"/>
      <c r="B67" s="122" t="s">
        <v>20</v>
      </c>
      <c r="C67" s="122"/>
      <c r="D67" s="122"/>
      <c r="E67" s="122"/>
      <c r="F67" s="122"/>
      <c r="G67" s="20"/>
      <c r="H67" s="37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8"/>
    </row>
    <row r="68" spans="1:20" ht="33" customHeight="1">
      <c r="A68" s="19">
        <v>1</v>
      </c>
      <c r="B68" s="94" t="s">
        <v>85</v>
      </c>
      <c r="C68" s="95"/>
      <c r="D68" s="95"/>
      <c r="E68" s="95"/>
      <c r="F68" s="125"/>
      <c r="G68" s="20" t="s">
        <v>51</v>
      </c>
      <c r="H68" s="20" t="s">
        <v>18</v>
      </c>
      <c r="I68" s="24"/>
      <c r="J68" s="24"/>
      <c r="K68" s="24">
        <f>K57/K64</f>
        <v>18000</v>
      </c>
      <c r="L68" s="24">
        <f>K68</f>
        <v>18000</v>
      </c>
      <c r="M68" s="24"/>
      <c r="N68" s="24">
        <f>N57/N64</f>
        <v>16178.75</v>
      </c>
      <c r="O68" s="24">
        <f>N68</f>
        <v>16178.75</v>
      </c>
      <c r="P68" s="24"/>
      <c r="Q68" s="24">
        <f>N68-K68</f>
        <v>-1821.25</v>
      </c>
      <c r="R68" s="24">
        <f>Q68</f>
        <v>-1821.25</v>
      </c>
      <c r="S68" s="8"/>
      <c r="T68" s="70"/>
    </row>
    <row r="69" spans="1:20" ht="33.75" customHeight="1">
      <c r="A69" s="19">
        <v>2</v>
      </c>
      <c r="B69" s="114" t="s">
        <v>28</v>
      </c>
      <c r="C69" s="115"/>
      <c r="D69" s="115"/>
      <c r="E69" s="115"/>
      <c r="F69" s="115"/>
      <c r="G69" s="20" t="s">
        <v>16</v>
      </c>
      <c r="H69" s="20" t="s">
        <v>18</v>
      </c>
      <c r="I69" s="28">
        <f>I62/23</f>
        <v>137.47826086956522</v>
      </c>
      <c r="J69" s="28"/>
      <c r="K69" s="24"/>
      <c r="L69" s="28">
        <f>I69</f>
        <v>137.47826086956522</v>
      </c>
      <c r="M69" s="28">
        <f>M62/22</f>
        <v>161.27272727272728</v>
      </c>
      <c r="N69" s="28"/>
      <c r="O69" s="28">
        <f>M69</f>
        <v>161.27272727272728</v>
      </c>
      <c r="P69" s="28">
        <f>M69-I69</f>
        <v>23.794466403162062</v>
      </c>
      <c r="Q69" s="28"/>
      <c r="R69" s="28">
        <f>P69</f>
        <v>23.794466403162062</v>
      </c>
      <c r="S69" s="8"/>
      <c r="T69" s="70"/>
    </row>
    <row r="70" spans="1:20" ht="37.5" customHeight="1">
      <c r="A70" s="19">
        <v>3</v>
      </c>
      <c r="B70" s="114" t="s">
        <v>29</v>
      </c>
      <c r="C70" s="115"/>
      <c r="D70" s="115"/>
      <c r="E70" s="115"/>
      <c r="F70" s="115"/>
      <c r="G70" s="20" t="s">
        <v>16</v>
      </c>
      <c r="H70" s="20" t="s">
        <v>18</v>
      </c>
      <c r="I70" s="28">
        <f>I63/23</f>
        <v>22.782608695652176</v>
      </c>
      <c r="J70" s="28"/>
      <c r="K70" s="28"/>
      <c r="L70" s="28">
        <f>I70</f>
        <v>22.782608695652176</v>
      </c>
      <c r="M70" s="28">
        <f>M63/22</f>
        <v>26</v>
      </c>
      <c r="N70" s="19"/>
      <c r="O70" s="28">
        <f>M70</f>
        <v>26</v>
      </c>
      <c r="P70" s="28">
        <f>M70-I70</f>
        <v>3.2173913043478244</v>
      </c>
      <c r="Q70" s="28"/>
      <c r="R70" s="28">
        <f>P70</f>
        <v>3.2173913043478244</v>
      </c>
      <c r="S70" s="8"/>
      <c r="T70" s="70"/>
    </row>
    <row r="71" spans="1:20" ht="24" customHeight="1">
      <c r="A71" s="19"/>
      <c r="B71" s="117" t="s">
        <v>99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8"/>
      <c r="T71" s="70"/>
    </row>
    <row r="72" spans="1:20" ht="24.75" customHeight="1">
      <c r="A72" s="19"/>
      <c r="B72" s="117" t="s">
        <v>96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8"/>
      <c r="T72" s="70"/>
    </row>
    <row r="73" spans="1:20" ht="17.25" customHeight="1">
      <c r="A73" s="19"/>
      <c r="B73" s="122" t="s">
        <v>21</v>
      </c>
      <c r="C73" s="122"/>
      <c r="D73" s="122"/>
      <c r="E73" s="122"/>
      <c r="F73" s="122"/>
      <c r="G73" s="29"/>
      <c r="H73" s="29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8"/>
      <c r="T73" s="70"/>
    </row>
    <row r="74" spans="1:20" ht="36" customHeight="1">
      <c r="A74" s="19">
        <v>1</v>
      </c>
      <c r="B74" s="98" t="s">
        <v>30</v>
      </c>
      <c r="C74" s="116"/>
      <c r="D74" s="116"/>
      <c r="E74" s="116"/>
      <c r="F74" s="116"/>
      <c r="G74" s="20" t="s">
        <v>17</v>
      </c>
      <c r="H74" s="20" t="s">
        <v>18</v>
      </c>
      <c r="I74" s="141">
        <f>6500/6323*100</f>
        <v>102.79930412778744</v>
      </c>
      <c r="J74" s="141"/>
      <c r="K74" s="28"/>
      <c r="L74" s="28">
        <f>I74</f>
        <v>102.79930412778744</v>
      </c>
      <c r="M74" s="141">
        <f>(6500+386)/6323*100</f>
        <v>108.90400126522219</v>
      </c>
      <c r="N74" s="28"/>
      <c r="O74" s="28">
        <f>M74</f>
        <v>108.90400126522219</v>
      </c>
      <c r="P74" s="28">
        <f>M74-I74</f>
        <v>6.104697137434755</v>
      </c>
      <c r="Q74" s="28"/>
      <c r="R74" s="28">
        <f>P74</f>
        <v>6.104697137434755</v>
      </c>
      <c r="S74" s="8"/>
      <c r="T74" s="70"/>
    </row>
    <row r="75" spans="1:18" ht="20.25" customHeight="1">
      <c r="A75" s="15"/>
      <c r="B75" s="117" t="s">
        <v>81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68.25" customHeight="1">
      <c r="A76" s="15"/>
      <c r="B76" s="98" t="s">
        <v>100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1:18" ht="15.75">
      <c r="A77" s="35" t="s">
        <v>61</v>
      </c>
      <c r="B77" s="25"/>
      <c r="C77" s="26"/>
      <c r="D77" s="26"/>
      <c r="E77" s="26"/>
      <c r="F77" s="26"/>
      <c r="G77" s="30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2:18" ht="13.5" customHeight="1">
      <c r="B78" s="25"/>
      <c r="C78" s="26"/>
      <c r="D78" s="26"/>
      <c r="E78" s="26"/>
      <c r="F78" s="26"/>
      <c r="G78" s="30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9" ht="20.25" customHeight="1">
      <c r="A79" s="31"/>
      <c r="B79" s="77" t="s">
        <v>86</v>
      </c>
      <c r="C79" s="52"/>
      <c r="D79" s="52"/>
      <c r="E79" s="52"/>
      <c r="F79" s="31"/>
      <c r="G79" s="31"/>
      <c r="H79" s="31"/>
      <c r="I79" s="31"/>
      <c r="J79" s="31"/>
      <c r="K79" s="31"/>
      <c r="L79" s="31"/>
      <c r="M79" s="31"/>
      <c r="N79" s="53"/>
      <c r="O79" s="53"/>
      <c r="P79" s="53"/>
      <c r="Q79" s="54"/>
      <c r="R79" s="54"/>
      <c r="S79" s="54"/>
    </row>
    <row r="80" spans="1:19" ht="15" customHeight="1">
      <c r="A80" s="31"/>
      <c r="B80" s="52"/>
      <c r="C80" s="52"/>
      <c r="D80" s="52"/>
      <c r="E80" s="52"/>
      <c r="F80" s="3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 ht="15.75">
      <c r="A81" s="8"/>
      <c r="B81" s="51"/>
      <c r="C81" s="31"/>
      <c r="D81" s="31"/>
      <c r="E81" s="31"/>
      <c r="F81" s="26"/>
      <c r="G81" s="30"/>
      <c r="H81" s="30"/>
      <c r="I81" s="32"/>
      <c r="J81" s="32"/>
      <c r="K81" s="30"/>
      <c r="L81" s="30"/>
      <c r="M81" s="32"/>
      <c r="N81" s="30"/>
      <c r="O81" s="30"/>
      <c r="P81" s="32"/>
      <c r="Q81" s="30"/>
      <c r="R81" s="30"/>
      <c r="S81" s="8"/>
    </row>
    <row r="82" spans="3:6" ht="18" customHeight="1">
      <c r="C82" s="26"/>
      <c r="D82" s="26"/>
      <c r="E82" s="26"/>
      <c r="F82" s="26"/>
    </row>
    <row r="83" spans="2:17" ht="32.25" customHeight="1">
      <c r="B83" s="136" t="s">
        <v>91</v>
      </c>
      <c r="C83" s="136"/>
      <c r="D83" s="136"/>
      <c r="E83" s="136"/>
      <c r="F83" s="136"/>
      <c r="G83" s="136"/>
      <c r="L83" s="118"/>
      <c r="M83" s="118"/>
      <c r="O83" s="119" t="s">
        <v>94</v>
      </c>
      <c r="P83" s="119"/>
      <c r="Q83" s="119"/>
    </row>
    <row r="84" spans="2:23" ht="18" customHeight="1">
      <c r="B84" s="10"/>
      <c r="L84" s="113" t="s">
        <v>15</v>
      </c>
      <c r="M84" s="113"/>
      <c r="N84" s="76"/>
      <c r="O84" s="139" t="s">
        <v>80</v>
      </c>
      <c r="P84" s="139"/>
      <c r="Q84" s="139"/>
      <c r="T84" s="75"/>
      <c r="U84" s="75"/>
      <c r="V84" s="75"/>
      <c r="W84" s="75"/>
    </row>
    <row r="85" spans="12:15" ht="18" customHeight="1">
      <c r="L85" s="33"/>
      <c r="M85" s="33"/>
      <c r="O85" s="11"/>
    </row>
    <row r="86" ht="18" customHeight="1">
      <c r="B86" s="21"/>
    </row>
    <row r="87" spans="2:17" ht="33" customHeight="1">
      <c r="B87" s="135" t="s">
        <v>92</v>
      </c>
      <c r="C87" s="135"/>
      <c r="D87" s="135"/>
      <c r="E87" s="135"/>
      <c r="F87" s="135"/>
      <c r="G87" s="135"/>
      <c r="L87" s="118"/>
      <c r="M87" s="118"/>
      <c r="O87" s="119" t="s">
        <v>93</v>
      </c>
      <c r="P87" s="119"/>
      <c r="Q87" s="119"/>
    </row>
    <row r="88" spans="12:17" ht="15">
      <c r="L88" s="113" t="s">
        <v>15</v>
      </c>
      <c r="M88" s="113"/>
      <c r="N88" s="76"/>
      <c r="O88" s="120" t="s">
        <v>80</v>
      </c>
      <c r="P88" s="120"/>
      <c r="Q88" s="120"/>
    </row>
  </sheetData>
  <sheetProtection/>
  <mergeCells count="85">
    <mergeCell ref="I8:N8"/>
    <mergeCell ref="B65:R65"/>
    <mergeCell ref="B71:R71"/>
    <mergeCell ref="B19:C19"/>
    <mergeCell ref="B87:G87"/>
    <mergeCell ref="B83:G83"/>
    <mergeCell ref="B55:F55"/>
    <mergeCell ref="M51:O51"/>
    <mergeCell ref="B66:R66"/>
    <mergeCell ref="C31:O31"/>
    <mergeCell ref="B40:R40"/>
    <mergeCell ref="O84:Q84"/>
    <mergeCell ref="B60:F60"/>
    <mergeCell ref="P51:R51"/>
    <mergeCell ref="M35:O35"/>
    <mergeCell ref="F12:M12"/>
    <mergeCell ref="F15:M15"/>
    <mergeCell ref="F16:M16"/>
    <mergeCell ref="F13:M13"/>
    <mergeCell ref="E19:F19"/>
    <mergeCell ref="B57:F57"/>
    <mergeCell ref="C38:H38"/>
    <mergeCell ref="B68:F68"/>
    <mergeCell ref="G19:H19"/>
    <mergeCell ref="C37:H37"/>
    <mergeCell ref="B21:K21"/>
    <mergeCell ref="C30:O30"/>
    <mergeCell ref="B62:F62"/>
    <mergeCell ref="C39:H39"/>
    <mergeCell ref="B12:C12"/>
    <mergeCell ref="B15:C15"/>
    <mergeCell ref="B18:C18"/>
    <mergeCell ref="E18:F18"/>
    <mergeCell ref="B13:C13"/>
    <mergeCell ref="B16:C16"/>
    <mergeCell ref="L87:M87"/>
    <mergeCell ref="B61:F61"/>
    <mergeCell ref="B58:R58"/>
    <mergeCell ref="H62:H63"/>
    <mergeCell ref="B67:F67"/>
    <mergeCell ref="B75:R75"/>
    <mergeCell ref="B59:R59"/>
    <mergeCell ref="B73:F73"/>
    <mergeCell ref="B69:F69"/>
    <mergeCell ref="B63:F63"/>
    <mergeCell ref="L88:M88"/>
    <mergeCell ref="B70:F70"/>
    <mergeCell ref="B74:F74"/>
    <mergeCell ref="B76:R76"/>
    <mergeCell ref="B72:R72"/>
    <mergeCell ref="L83:M83"/>
    <mergeCell ref="L84:M84"/>
    <mergeCell ref="O87:Q87"/>
    <mergeCell ref="O88:Q88"/>
    <mergeCell ref="O83:Q83"/>
    <mergeCell ref="I9:N9"/>
    <mergeCell ref="K19:Q19"/>
    <mergeCell ref="K18:Q18"/>
    <mergeCell ref="I43:L43"/>
    <mergeCell ref="P35:R35"/>
    <mergeCell ref="I35:L35"/>
    <mergeCell ref="C24:O24"/>
    <mergeCell ref="C23:O23"/>
    <mergeCell ref="G18:H18"/>
    <mergeCell ref="C35:H36"/>
    <mergeCell ref="A43:A44"/>
    <mergeCell ref="F43:H43"/>
    <mergeCell ref="B43:E44"/>
    <mergeCell ref="I51:L51"/>
    <mergeCell ref="A51:A52"/>
    <mergeCell ref="B47:E47"/>
    <mergeCell ref="G51:G52"/>
    <mergeCell ref="B51:F52"/>
    <mergeCell ref="H51:H52"/>
    <mergeCell ref="B45:E45"/>
    <mergeCell ref="B54:L54"/>
    <mergeCell ref="I38:J38"/>
    <mergeCell ref="B64:F64"/>
    <mergeCell ref="S35:S36"/>
    <mergeCell ref="S37:S39"/>
    <mergeCell ref="M43:O43"/>
    <mergeCell ref="B46:E46"/>
    <mergeCell ref="B35:B36"/>
    <mergeCell ref="B56:F56"/>
    <mergeCell ref="B53:F5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2" r:id="rId1"/>
  <rowBreaks count="2" manualBreakCount="2">
    <brk id="40" max="18" man="1"/>
    <brk id="75" max="18" man="1"/>
  </rowBreaks>
  <colBreaks count="1" manualBreakCount="1">
    <brk id="1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S_Smal</dc:creator>
  <cp:keywords/>
  <dc:description/>
  <cp:lastModifiedBy>S_Smal</cp:lastModifiedBy>
  <cp:lastPrinted>2022-01-19T15:14:11Z</cp:lastPrinted>
  <dcterms:created xsi:type="dcterms:W3CDTF">2019-01-14T08:15:45Z</dcterms:created>
  <dcterms:modified xsi:type="dcterms:W3CDTF">2022-01-20T13:04:19Z</dcterms:modified>
  <cp:category/>
  <cp:version/>
  <cp:contentType/>
  <cp:contentStatus/>
</cp:coreProperties>
</file>