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795"/>
  </bookViews>
  <sheets>
    <sheet name="1115031" sheetId="9" r:id="rId1"/>
  </sheets>
  <definedNames>
    <definedName name="_xlnm.Print_Area" localSheetId="0">'1115031'!$A$1:$BM$117</definedName>
  </definedNames>
  <calcPr calcId="152511"/>
</workbook>
</file>

<file path=xl/calcChain.xml><?xml version="1.0" encoding="utf-8"?>
<calcChain xmlns="http://schemas.openxmlformats.org/spreadsheetml/2006/main">
  <c r="AO95" i="9" l="1"/>
  <c r="AO84" i="9"/>
  <c r="AO83" i="9"/>
  <c r="BE101" i="9" l="1"/>
  <c r="AW101" i="9"/>
  <c r="AO101" i="9"/>
  <c r="AW100" i="9"/>
  <c r="AK50" i="9" l="1"/>
  <c r="AC50" i="9"/>
  <c r="BE95" i="9" l="1"/>
  <c r="AK63" i="9"/>
  <c r="BE86" i="9" l="1"/>
  <c r="AK60" i="9" l="1"/>
  <c r="AC63" i="9" l="1"/>
  <c r="AK51" i="9" l="1"/>
  <c r="AS61" i="9" l="1"/>
  <c r="AS60" i="9"/>
  <c r="AS59" i="9"/>
  <c r="AS58" i="9"/>
  <c r="AS57" i="9"/>
  <c r="AS56" i="9"/>
  <c r="AO94" i="9" l="1"/>
  <c r="AC62" i="9"/>
  <c r="AO81" i="9" s="1"/>
  <c r="BE81" i="9" s="1"/>
  <c r="AS62" i="9" l="1"/>
  <c r="AO96" i="9"/>
  <c r="BE85" i="9"/>
  <c r="AW96" i="9" l="1"/>
  <c r="AS55" i="9"/>
  <c r="AO80" i="9" l="1"/>
  <c r="AO93" i="9" s="1"/>
  <c r="AS63" i="9"/>
  <c r="BE94" i="9"/>
  <c r="BE91" i="9"/>
  <c r="BE82" i="9"/>
  <c r="AJ71" i="9" l="1"/>
  <c r="AW80" i="9" s="1"/>
  <c r="AW93" i="9" s="1"/>
  <c r="AS54" i="9"/>
  <c r="AS53" i="9"/>
  <c r="AS50" i="9"/>
  <c r="BE80" i="9" l="1"/>
  <c r="AB71" i="9"/>
  <c r="AB72" i="9" s="1"/>
  <c r="AR71" i="9" l="1"/>
  <c r="BE100" i="9" l="1"/>
  <c r="BE99" i="9"/>
  <c r="BE98" i="9"/>
  <c r="BE90" i="9" l="1"/>
  <c r="BE96" i="9" s="1"/>
  <c r="BE89" i="9"/>
  <c r="BE88" i="9"/>
  <c r="BE93" i="9" s="1"/>
  <c r="BE84" i="9"/>
  <c r="BE83" i="9"/>
  <c r="U22" i="9" l="1"/>
  <c r="AJ72" i="9" l="1"/>
  <c r="AR72" i="9" s="1"/>
  <c r="AS52" i="9"/>
  <c r="AS51" i="9"/>
</calcChain>
</file>

<file path=xl/sharedStrings.xml><?xml version="1.0" encoding="utf-8"?>
<sst xmlns="http://schemas.openxmlformats.org/spreadsheetml/2006/main" count="190" uniqueCount="150">
  <si>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</si>
  <si>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</si>
  <si>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</si>
  <si>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</si>
  <si>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</si>
  <si>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</si>
  <si>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</si>
  <si>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</si>
  <si>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</si>
  <si>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</si>
  <si>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</si>
  <si>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</si>
  <si>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</si>
  <si>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</si>
  <si>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</si>
  <si>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</si>
  <si>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</si>
  <si>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</si>
  <si>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</si>
  <si>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</si>
  <si>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</si>
  <si>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</si>
  <si>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</si>
  <si>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</si>
  <si>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</si>
  <si>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</si>
  <si>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</si>
  <si>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</si>
  <si>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</si>
  <si>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</si>
  <si>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</si>
  <si>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</si>
  <si>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</si>
  <si>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</si>
  <si>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</si>
  <si>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</si>
  <si>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</si>
  <si>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</si>
  <si>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</si>
  <si>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</si>
  <si>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</si>
  <si>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</si>
  <si>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</si>
  <si>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</si>
  <si>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</si>
  <si>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</si>
  <si>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</si>
  <si>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</si>
  <si>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</si>
  <si>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</si>
  <si>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</si>
  <si>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</si>
  <si>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</si>
  <si>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</si>
  <si>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</si>
  <si>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</si>
  <si>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</si>
  <si>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</si>
  <si>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</si>
  <si>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</si>
  <si>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</si>
  <si>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</si>
  <si>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</si>
  <si>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</si>
  <si>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</si>
  <si>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</si>
  <si>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</si>
  <si>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</si>
  <si>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</si>
  <si>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</si>
  <si>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</si>
  <si>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</si>
  <si>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</si>
  <si>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</si>
  <si>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</si>
  <si>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</si>
  <si>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</si>
  <si>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</si>
  <si>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</si>
  <si>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</si>
  <si>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</si>
  <si>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</si>
  <si>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</si>
  <si>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</si>
  <si>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</si>
  <si>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</si>
  <si>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</si>
  <si>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</si>
  <si>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</si>
  <si>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</si>
  <si>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</si>
  <si>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</si>
  <si>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</si>
  <si>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</si>
  <si>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</si>
  <si>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</si>
  <si>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</si>
  <si>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</si>
  <si>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</si>
  <si>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</si>
  <si>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</si>
  <si>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</si>
  <si>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</si>
  <si>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</si>
  <si>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</si>
  <si>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</si>
  <si>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</si>
  <si>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</si>
  <si>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</si>
  <si>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</si>
  <si>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</si>
  <si>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</si>
  <si>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</si>
  <si>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</si>
  <si>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</si>
  <si>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</si>
  <si>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</si>
  <si>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</si>
  <si>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</si>
  <si>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</si>
  <si>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</si>
  <si>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</si>
  <si>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</si>
  <si>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</si>
  <si>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</si>
  <si>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</si>
  <si>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t>рівень готовності виконання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</si>
  <si>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</si>
  <si>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</si>
  <si>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</si>
  <si>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</si>
  <si>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</si>
  <si>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</si>
  <si>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</si>
  <si>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</si>
  <si>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</si>
  <si>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</si>
  <si>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</si>
  <si>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</si>
  <si>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</si>
  <si>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</si>
  <si>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</si>
  <si>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бюджетної програми місцевого бюджету на 2025  рік</t>
  </si>
  <si>
    <t xml:space="preserve">обсяг витрат на утримання комунальних дитячо-юнацьких спортивних шкіл, в т.ч. </t>
  </si>
  <si>
    <t>динаміка надходжень власних коштів до показника попереднього року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</si>
  <si>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</si>
  <si>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Розвиток здібностей у дітей та молоді з фізичної культури та спорту комунальними дитячо- юнацькими спортивними школами</t>
  </si>
  <si>
    <t>Наказ  від    20.01.2025 р.</t>
  </si>
  <si>
    <t>1-а</t>
  </si>
  <si>
    <t xml:space="preserve">       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</si>
</sst>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zoomScaleNormal="100" zoomScaleSheetLayoutView="100" workbookViewId="0">
      <selection activeCell="A115" sqref="A115:F115"/>
    </sheetView>
  </sheetViews>
  <sheetFormatPr defaultColWidth="9.140625" defaultRowHeight="12.75" x14ac:dyDescent="0.2"/>
  <cols>
    <col min="1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92" t="s">
        <v>35</v>
      </c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</row>
    <row r="2" spans="1:77" ht="15.95" customHeight="1" x14ac:dyDescent="0.2">
      <c r="AO2" s="164" t="s">
        <v>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77" ht="15" hidden="1" customHeight="1" x14ac:dyDescent="0.2">
      <c r="AO3" s="193" t="s">
        <v>73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1:77" ht="16.5" customHeight="1" x14ac:dyDescent="0.2">
      <c r="AO4" s="194" t="s">
        <v>74</v>
      </c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</row>
    <row r="5" spans="1:77" ht="9" customHeight="1" x14ac:dyDescent="0.2">
      <c r="AO5" s="196" t="s">
        <v>20</v>
      </c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77" ht="7.5" customHeight="1" x14ac:dyDescent="0.2"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</row>
    <row r="7" spans="1:77" ht="12.95" customHeight="1" x14ac:dyDescent="0.2">
      <c r="AO7" s="198" t="s">
        <v>147</v>
      </c>
      <c r="AP7" s="173"/>
      <c r="AQ7" s="173"/>
      <c r="AR7" s="173"/>
      <c r="AS7" s="173"/>
      <c r="AT7" s="173"/>
      <c r="AU7" s="173"/>
      <c r="AV7" s="1" t="s">
        <v>62</v>
      </c>
      <c r="AW7" s="198" t="s">
        <v>148</v>
      </c>
      <c r="AX7" s="173"/>
      <c r="AY7" s="173"/>
      <c r="AZ7" s="173"/>
      <c r="BA7" s="173"/>
      <c r="BB7" s="173"/>
      <c r="BC7" s="173"/>
      <c r="BD7" s="173"/>
      <c r="BE7" s="173"/>
      <c r="BF7" s="173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99" t="s">
        <v>21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</row>
    <row r="11" spans="1:77" ht="15.75" customHeight="1" x14ac:dyDescent="0.2">
      <c r="A11" s="199" t="s">
        <v>142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52</v>
      </c>
      <c r="B13" s="170" t="s">
        <v>72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30"/>
      <c r="N13" s="172" t="s">
        <v>74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31"/>
      <c r="AU13" s="170" t="s">
        <v>75</v>
      </c>
      <c r="AV13" s="171"/>
      <c r="AW13" s="171"/>
      <c r="AX13" s="171"/>
      <c r="AY13" s="171"/>
      <c r="AZ13" s="171"/>
      <c r="BA13" s="171"/>
      <c r="BB13" s="17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68" t="s">
        <v>55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29"/>
      <c r="N14" s="169" t="s">
        <v>61</v>
      </c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29"/>
      <c r="AU14" s="168" t="s">
        <v>54</v>
      </c>
      <c r="AV14" s="168"/>
      <c r="AW14" s="168"/>
      <c r="AX14" s="168"/>
      <c r="AY14" s="168"/>
      <c r="AZ14" s="168"/>
      <c r="BA14" s="168"/>
      <c r="BB14" s="16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" customHeight="1" x14ac:dyDescent="0.2">
      <c r="A16" s="32" t="s">
        <v>4</v>
      </c>
      <c r="B16" s="170" t="s">
        <v>78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30"/>
      <c r="N16" s="172" t="s">
        <v>77</v>
      </c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31"/>
      <c r="AU16" s="170" t="s">
        <v>75</v>
      </c>
      <c r="AV16" s="171"/>
      <c r="AW16" s="171"/>
      <c r="AX16" s="171"/>
      <c r="AY16" s="171"/>
      <c r="AZ16" s="171"/>
      <c r="BA16" s="171"/>
      <c r="BB16" s="171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68" t="s">
        <v>55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29"/>
      <c r="N17" s="169" t="s">
        <v>60</v>
      </c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29"/>
      <c r="AU17" s="168" t="s">
        <v>54</v>
      </c>
      <c r="AV17" s="168"/>
      <c r="AW17" s="168"/>
      <c r="AX17" s="168"/>
      <c r="AY17" s="168"/>
      <c r="AZ17" s="168"/>
      <c r="BA17" s="168"/>
      <c r="BB17" s="168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"/>
    <row r="19" spans="1:79" customFormat="1" ht="45" customHeight="1" x14ac:dyDescent="0.2">
      <c r="A19" s="21" t="s">
        <v>53</v>
      </c>
      <c r="B19" s="170" t="s">
        <v>97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N19" s="170" t="s">
        <v>99</v>
      </c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22"/>
      <c r="AA19" s="170" t="s">
        <v>81</v>
      </c>
      <c r="AB19" s="171"/>
      <c r="AC19" s="171"/>
      <c r="AD19" s="171"/>
      <c r="AE19" s="171"/>
      <c r="AF19" s="171"/>
      <c r="AG19" s="171"/>
      <c r="AH19" s="171"/>
      <c r="AI19" s="171"/>
      <c r="AJ19" s="22"/>
      <c r="AK19" s="176" t="s">
        <v>146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22"/>
      <c r="BE19" s="200" t="s">
        <v>120</v>
      </c>
      <c r="BF19" s="201"/>
      <c r="BG19" s="201"/>
      <c r="BH19" s="201"/>
      <c r="BI19" s="201"/>
      <c r="BJ19" s="201"/>
      <c r="BK19" s="201"/>
      <c r="BL19" s="201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68" t="s">
        <v>55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N20" s="168" t="s">
        <v>56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24"/>
      <c r="AA20" s="174" t="s">
        <v>57</v>
      </c>
      <c r="AB20" s="174"/>
      <c r="AC20" s="174"/>
      <c r="AD20" s="174"/>
      <c r="AE20" s="174"/>
      <c r="AF20" s="174"/>
      <c r="AG20" s="174"/>
      <c r="AH20" s="174"/>
      <c r="AI20" s="174"/>
      <c r="AJ20" s="24"/>
      <c r="AK20" s="175" t="s">
        <v>58</v>
      </c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24"/>
      <c r="BE20" s="168" t="s">
        <v>59</v>
      </c>
      <c r="BF20" s="168"/>
      <c r="BG20" s="168"/>
      <c r="BH20" s="168"/>
      <c r="BI20" s="168"/>
      <c r="BJ20" s="168"/>
      <c r="BK20" s="168"/>
      <c r="BL20" s="16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86" t="s">
        <v>50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7">
        <f>AS22+I23</f>
        <v>68334447</v>
      </c>
      <c r="V22" s="187"/>
      <c r="W22" s="187"/>
      <c r="X22" s="187"/>
      <c r="Y22" s="187"/>
      <c r="Z22" s="187"/>
      <c r="AA22" s="187"/>
      <c r="AB22" s="187"/>
      <c r="AC22" s="187"/>
      <c r="AD22" s="187"/>
      <c r="AE22" s="188" t="s">
        <v>51</v>
      </c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7">
        <v>66836891</v>
      </c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56" t="s">
        <v>23</v>
      </c>
      <c r="BE22" s="156"/>
      <c r="BF22" s="156"/>
      <c r="BG22" s="156"/>
      <c r="BH22" s="156"/>
      <c r="BI22" s="156"/>
      <c r="BJ22" s="156"/>
      <c r="BK22" s="156"/>
      <c r="BL22" s="156"/>
    </row>
    <row r="23" spans="1:79" ht="24.95" customHeight="1" x14ac:dyDescent="0.2">
      <c r="A23" s="156" t="s">
        <v>22</v>
      </c>
      <c r="B23" s="156"/>
      <c r="C23" s="156"/>
      <c r="D23" s="156"/>
      <c r="E23" s="156"/>
      <c r="F23" s="156"/>
      <c r="G23" s="156"/>
      <c r="H23" s="156"/>
      <c r="I23" s="187">
        <v>1497556</v>
      </c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56" t="s">
        <v>24</v>
      </c>
      <c r="U23" s="156"/>
      <c r="V23" s="156"/>
      <c r="W23" s="1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64" t="s">
        <v>37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</row>
    <row r="26" spans="1:79" s="36" customFormat="1" ht="66" customHeight="1" x14ac:dyDescent="0.2">
      <c r="A26" s="177" t="s">
        <v>145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56" t="s">
        <v>36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</row>
    <row r="29" spans="1:79" ht="21.6" customHeight="1" x14ac:dyDescent="0.2">
      <c r="A29" s="179" t="s">
        <v>28</v>
      </c>
      <c r="B29" s="179"/>
      <c r="C29" s="179"/>
      <c r="D29" s="179"/>
      <c r="E29" s="179"/>
      <c r="F29" s="179"/>
      <c r="G29" s="181" t="s">
        <v>40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3"/>
    </row>
    <row r="30" spans="1:79" ht="15.75" hidden="1" x14ac:dyDescent="0.2">
      <c r="A30" s="180">
        <v>1</v>
      </c>
      <c r="B30" s="180"/>
      <c r="C30" s="180"/>
      <c r="D30" s="180"/>
      <c r="E30" s="180"/>
      <c r="F30" s="180"/>
      <c r="G30" s="181">
        <v>2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3"/>
    </row>
    <row r="31" spans="1:79" ht="10.5" hidden="1" customHeight="1" x14ac:dyDescent="0.2">
      <c r="A31" s="93" t="s">
        <v>33</v>
      </c>
      <c r="B31" s="93"/>
      <c r="C31" s="93"/>
      <c r="D31" s="93"/>
      <c r="E31" s="93"/>
      <c r="F31" s="93"/>
      <c r="G31" s="113" t="s">
        <v>7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49</v>
      </c>
    </row>
    <row r="32" spans="1:79" ht="20.45" customHeight="1" x14ac:dyDescent="0.2">
      <c r="A32" s="93">
        <v>1</v>
      </c>
      <c r="B32" s="93"/>
      <c r="C32" s="93"/>
      <c r="D32" s="93"/>
      <c r="E32" s="93"/>
      <c r="F32" s="93"/>
      <c r="G32" s="189" t="s">
        <v>98</v>
      </c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56" t="s">
        <v>38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</row>
    <row r="35" spans="1:79" ht="56.45" customHeight="1" x14ac:dyDescent="0.2">
      <c r="A35" s="177" t="s">
        <v>96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56" t="s">
        <v>39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</row>
    <row r="38" spans="1:79" s="45" customFormat="1" ht="14.1" customHeight="1" x14ac:dyDescent="0.2">
      <c r="A38" s="109" t="s">
        <v>28</v>
      </c>
      <c r="B38" s="109"/>
      <c r="C38" s="109"/>
      <c r="D38" s="109"/>
      <c r="E38" s="109"/>
      <c r="F38" s="109"/>
      <c r="G38" s="110" t="s">
        <v>25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75" hidden="1" x14ac:dyDescent="0.2">
      <c r="A39" s="180">
        <v>1</v>
      </c>
      <c r="B39" s="180"/>
      <c r="C39" s="180"/>
      <c r="D39" s="180"/>
      <c r="E39" s="180"/>
      <c r="F39" s="180"/>
      <c r="G39" s="181">
        <v>2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3"/>
    </row>
    <row r="40" spans="1:79" ht="10.5" hidden="1" customHeight="1" x14ac:dyDescent="0.2">
      <c r="A40" s="93" t="s">
        <v>6</v>
      </c>
      <c r="B40" s="93"/>
      <c r="C40" s="93"/>
      <c r="D40" s="93"/>
      <c r="E40" s="93"/>
      <c r="F40" s="93"/>
      <c r="G40" s="113" t="s">
        <v>7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CA40" s="1" t="s">
        <v>11</v>
      </c>
    </row>
    <row r="41" spans="1:79" ht="23.1" customHeight="1" x14ac:dyDescent="0.2">
      <c r="A41" s="93">
        <v>1</v>
      </c>
      <c r="B41" s="93"/>
      <c r="C41" s="93"/>
      <c r="D41" s="93"/>
      <c r="E41" s="93"/>
      <c r="F41" s="93"/>
      <c r="G41" s="189" t="s">
        <v>82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3"/>
      <c r="CA41" s="1" t="s">
        <v>12</v>
      </c>
    </row>
    <row r="42" spans="1:79" ht="6.6" hidden="1" customHeight="1" x14ac:dyDescent="0.2">
      <c r="A42" s="93">
        <v>2</v>
      </c>
      <c r="B42" s="93"/>
      <c r="C42" s="93"/>
      <c r="D42" s="93"/>
      <c r="E42" s="93"/>
      <c r="F42" s="93"/>
      <c r="G42" s="165" t="s">
        <v>83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56" t="s">
        <v>41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57" t="s">
        <v>76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5.95" customHeight="1" x14ac:dyDescent="0.2">
      <c r="A46" s="109" t="s">
        <v>28</v>
      </c>
      <c r="B46" s="109"/>
      <c r="C46" s="109"/>
      <c r="D46" s="158" t="s">
        <v>26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09" t="s">
        <v>29</v>
      </c>
      <c r="AD46" s="109"/>
      <c r="AE46" s="109"/>
      <c r="AF46" s="109"/>
      <c r="AG46" s="109"/>
      <c r="AH46" s="109"/>
      <c r="AI46" s="109"/>
      <c r="AJ46" s="109"/>
      <c r="AK46" s="109" t="s">
        <v>30</v>
      </c>
      <c r="AL46" s="109"/>
      <c r="AM46" s="109"/>
      <c r="AN46" s="109"/>
      <c r="AO46" s="109"/>
      <c r="AP46" s="109"/>
      <c r="AQ46" s="109"/>
      <c r="AR46" s="109"/>
      <c r="AS46" s="109" t="s">
        <v>27</v>
      </c>
      <c r="AT46" s="109"/>
      <c r="AU46" s="109"/>
      <c r="AV46" s="109"/>
      <c r="AW46" s="109"/>
      <c r="AX46" s="109"/>
      <c r="AY46" s="109"/>
      <c r="AZ46" s="109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" customHeight="1" x14ac:dyDescent="0.2">
      <c r="A47" s="109"/>
      <c r="B47" s="109"/>
      <c r="C47" s="109"/>
      <c r="D47" s="161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3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44"/>
      <c r="BB47" s="44"/>
      <c r="BC47" s="44"/>
      <c r="BD47" s="44"/>
      <c r="BE47" s="44"/>
      <c r="BF47" s="44"/>
      <c r="BG47" s="44"/>
      <c r="BH47" s="44"/>
    </row>
    <row r="48" spans="1:79" x14ac:dyDescent="0.2">
      <c r="A48" s="93">
        <v>1</v>
      </c>
      <c r="B48" s="93"/>
      <c r="C48" s="93"/>
      <c r="D48" s="119">
        <v>2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93">
        <v>3</v>
      </c>
      <c r="AD48" s="93"/>
      <c r="AE48" s="93"/>
      <c r="AF48" s="93"/>
      <c r="AG48" s="93"/>
      <c r="AH48" s="93"/>
      <c r="AI48" s="93"/>
      <c r="AJ48" s="93"/>
      <c r="AK48" s="93">
        <v>4</v>
      </c>
      <c r="AL48" s="93"/>
      <c r="AM48" s="93"/>
      <c r="AN48" s="93"/>
      <c r="AO48" s="93"/>
      <c r="AP48" s="93"/>
      <c r="AQ48" s="93"/>
      <c r="AR48" s="93"/>
      <c r="AS48" s="93">
        <v>5</v>
      </c>
      <c r="AT48" s="93"/>
      <c r="AU48" s="93"/>
      <c r="AV48" s="93"/>
      <c r="AW48" s="93"/>
      <c r="AX48" s="93"/>
      <c r="AY48" s="93"/>
      <c r="AZ48" s="93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93" t="s">
        <v>6</v>
      </c>
      <c r="B49" s="93"/>
      <c r="C49" s="93"/>
      <c r="D49" s="119" t="s">
        <v>7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116" t="s">
        <v>8</v>
      </c>
      <c r="AD49" s="116"/>
      <c r="AE49" s="116"/>
      <c r="AF49" s="116"/>
      <c r="AG49" s="116"/>
      <c r="AH49" s="116"/>
      <c r="AI49" s="116"/>
      <c r="AJ49" s="116"/>
      <c r="AK49" s="116" t="s">
        <v>9</v>
      </c>
      <c r="AL49" s="116"/>
      <c r="AM49" s="116"/>
      <c r="AN49" s="116"/>
      <c r="AO49" s="116"/>
      <c r="AP49" s="116"/>
      <c r="AQ49" s="116"/>
      <c r="AR49" s="116"/>
      <c r="AS49" s="97" t="s">
        <v>10</v>
      </c>
      <c r="AT49" s="116"/>
      <c r="AU49" s="116"/>
      <c r="AV49" s="116"/>
      <c r="AW49" s="116"/>
      <c r="AX49" s="116"/>
      <c r="AY49" s="116"/>
      <c r="AZ49" s="116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4" customHeight="1" x14ac:dyDescent="0.2">
      <c r="A50" s="93">
        <v>1</v>
      </c>
      <c r="B50" s="93"/>
      <c r="C50" s="93"/>
      <c r="D50" s="94" t="s">
        <v>111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49">
        <f>AS22</f>
        <v>66836891</v>
      </c>
      <c r="AD50" s="49"/>
      <c r="AE50" s="49"/>
      <c r="AF50" s="49"/>
      <c r="AG50" s="49"/>
      <c r="AH50" s="49"/>
      <c r="AI50" s="49"/>
      <c r="AJ50" s="49"/>
      <c r="AK50" s="124">
        <f>I23</f>
        <v>1497556</v>
      </c>
      <c r="AL50" s="124"/>
      <c r="AM50" s="124"/>
      <c r="AN50" s="124"/>
      <c r="AO50" s="124"/>
      <c r="AP50" s="124"/>
      <c r="AQ50" s="124"/>
      <c r="AR50" s="124"/>
      <c r="AS50" s="124">
        <f>AC50+AK50</f>
        <v>68334447</v>
      </c>
      <c r="AT50" s="124"/>
      <c r="AU50" s="124"/>
      <c r="AV50" s="124"/>
      <c r="AW50" s="124"/>
      <c r="AX50" s="124"/>
      <c r="AY50" s="124"/>
      <c r="AZ50" s="124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" hidden="1" customHeight="1" x14ac:dyDescent="0.2">
      <c r="A51" s="93">
        <v>2</v>
      </c>
      <c r="B51" s="93"/>
      <c r="C51" s="93"/>
      <c r="D51" s="94" t="s">
        <v>112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124">
        <v>0</v>
      </c>
      <c r="AD51" s="124"/>
      <c r="AE51" s="124"/>
      <c r="AF51" s="124"/>
      <c r="AG51" s="124"/>
      <c r="AH51" s="124"/>
      <c r="AI51" s="124"/>
      <c r="AJ51" s="124"/>
      <c r="AK51" s="124">
        <f>115700+577000+432398+120333+340000+24500</f>
        <v>1609931</v>
      </c>
      <c r="AL51" s="124"/>
      <c r="AM51" s="124"/>
      <c r="AN51" s="124"/>
      <c r="AO51" s="124"/>
      <c r="AP51" s="124"/>
      <c r="AQ51" s="124"/>
      <c r="AR51" s="124"/>
      <c r="AS51" s="124">
        <f t="shared" ref="AS51:AS52" si="0">AC51+AK51</f>
        <v>1609931</v>
      </c>
      <c r="AT51" s="124"/>
      <c r="AU51" s="124"/>
      <c r="AV51" s="124"/>
      <c r="AW51" s="124"/>
      <c r="AX51" s="124"/>
      <c r="AY51" s="124"/>
      <c r="AZ51" s="124"/>
      <c r="BA51" s="18"/>
      <c r="BB51" s="18"/>
      <c r="BC51" s="18"/>
      <c r="BD51" s="18"/>
      <c r="BE51" s="18"/>
      <c r="BF51" s="18"/>
      <c r="BG51" s="18"/>
      <c r="BH51" s="18"/>
    </row>
    <row r="52" spans="1:79" ht="50.1" hidden="1" customHeight="1" x14ac:dyDescent="0.2">
      <c r="A52" s="93">
        <v>3</v>
      </c>
      <c r="B52" s="93"/>
      <c r="C52" s="93"/>
      <c r="D52" s="94" t="s">
        <v>113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124">
        <v>0</v>
      </c>
      <c r="AD52" s="124"/>
      <c r="AE52" s="124"/>
      <c r="AF52" s="124"/>
      <c r="AG52" s="124"/>
      <c r="AH52" s="124"/>
      <c r="AI52" s="124"/>
      <c r="AJ52" s="124"/>
      <c r="AK52" s="124">
        <v>179860</v>
      </c>
      <c r="AL52" s="124"/>
      <c r="AM52" s="124"/>
      <c r="AN52" s="124"/>
      <c r="AO52" s="124"/>
      <c r="AP52" s="124"/>
      <c r="AQ52" s="124"/>
      <c r="AR52" s="124"/>
      <c r="AS52" s="124">
        <f t="shared" si="0"/>
        <v>179860</v>
      </c>
      <c r="AT52" s="124"/>
      <c r="AU52" s="124"/>
      <c r="AV52" s="124"/>
      <c r="AW52" s="124"/>
      <c r="AX52" s="124"/>
      <c r="AY52" s="124"/>
      <c r="AZ52" s="124"/>
      <c r="BA52" s="18"/>
      <c r="BB52" s="18"/>
      <c r="BC52" s="18"/>
      <c r="BD52" s="18"/>
      <c r="BE52" s="18"/>
      <c r="BF52" s="18"/>
      <c r="BG52" s="18"/>
      <c r="BH52" s="18"/>
    </row>
    <row r="53" spans="1:79" ht="53.45" hidden="1" customHeight="1" x14ac:dyDescent="0.2">
      <c r="A53" s="93">
        <v>4</v>
      </c>
      <c r="B53" s="93"/>
      <c r="C53" s="93"/>
      <c r="D53" s="51" t="s">
        <v>124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124">
        <v>0</v>
      </c>
      <c r="AD53" s="124"/>
      <c r="AE53" s="124"/>
      <c r="AF53" s="124"/>
      <c r="AG53" s="124"/>
      <c r="AH53" s="124"/>
      <c r="AI53" s="124"/>
      <c r="AJ53" s="124"/>
      <c r="AK53" s="124">
        <v>49900</v>
      </c>
      <c r="AL53" s="124"/>
      <c r="AM53" s="124"/>
      <c r="AN53" s="124"/>
      <c r="AO53" s="124"/>
      <c r="AP53" s="124"/>
      <c r="AQ53" s="124"/>
      <c r="AR53" s="124"/>
      <c r="AS53" s="124">
        <f t="shared" ref="AS53" si="1">AC53+AK53</f>
        <v>49900</v>
      </c>
      <c r="AT53" s="124"/>
      <c r="AU53" s="124"/>
      <c r="AV53" s="124"/>
      <c r="AW53" s="124"/>
      <c r="AX53" s="124"/>
      <c r="AY53" s="124"/>
      <c r="AZ53" s="124"/>
      <c r="BA53" s="18"/>
      <c r="BB53" s="18"/>
      <c r="BC53" s="18"/>
      <c r="BD53" s="18"/>
      <c r="BE53" s="18"/>
      <c r="BF53" s="18"/>
      <c r="BG53" s="18"/>
      <c r="BH53" s="18"/>
    </row>
    <row r="54" spans="1:79" ht="32.450000000000003" hidden="1" customHeight="1" x14ac:dyDescent="0.2">
      <c r="A54" s="93">
        <v>5</v>
      </c>
      <c r="B54" s="93"/>
      <c r="C54" s="93"/>
      <c r="D54" s="94" t="s">
        <v>114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124">
        <v>0</v>
      </c>
      <c r="AD54" s="124"/>
      <c r="AE54" s="124"/>
      <c r="AF54" s="124"/>
      <c r="AG54" s="124"/>
      <c r="AH54" s="124"/>
      <c r="AI54" s="124"/>
      <c r="AJ54" s="124"/>
      <c r="AK54" s="124">
        <v>25408</v>
      </c>
      <c r="AL54" s="124"/>
      <c r="AM54" s="124"/>
      <c r="AN54" s="124"/>
      <c r="AO54" s="124"/>
      <c r="AP54" s="124"/>
      <c r="AQ54" s="124"/>
      <c r="AR54" s="124"/>
      <c r="AS54" s="124">
        <f t="shared" ref="AS54" si="2">AC54+AK54</f>
        <v>25408</v>
      </c>
      <c r="AT54" s="124"/>
      <c r="AU54" s="124"/>
      <c r="AV54" s="124"/>
      <c r="AW54" s="124"/>
      <c r="AX54" s="124"/>
      <c r="AY54" s="124"/>
      <c r="AZ54" s="124"/>
      <c r="BA54" s="18"/>
      <c r="BB54" s="18"/>
      <c r="BC54" s="18"/>
      <c r="BD54" s="18"/>
      <c r="BE54" s="18"/>
      <c r="BF54" s="18"/>
      <c r="BG54" s="18"/>
      <c r="BH54" s="18"/>
    </row>
    <row r="55" spans="1:79" ht="45" hidden="1" customHeight="1" x14ac:dyDescent="0.2">
      <c r="A55" s="119">
        <v>2</v>
      </c>
      <c r="B55" s="120"/>
      <c r="C55" s="121"/>
      <c r="D55" s="94" t="s">
        <v>141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3"/>
      <c r="AC55" s="106">
        <v>0</v>
      </c>
      <c r="AD55" s="107"/>
      <c r="AE55" s="107"/>
      <c r="AF55" s="107"/>
      <c r="AG55" s="107"/>
      <c r="AH55" s="107"/>
      <c r="AI55" s="107"/>
      <c r="AJ55" s="108"/>
      <c r="AK55" s="106">
        <v>0</v>
      </c>
      <c r="AL55" s="107"/>
      <c r="AM55" s="107"/>
      <c r="AN55" s="107"/>
      <c r="AO55" s="107"/>
      <c r="AP55" s="107"/>
      <c r="AQ55" s="107"/>
      <c r="AR55" s="108"/>
      <c r="AS55" s="106">
        <f t="shared" ref="AS55" si="3">AC55+AK55</f>
        <v>0</v>
      </c>
      <c r="AT55" s="107"/>
      <c r="AU55" s="107"/>
      <c r="AV55" s="107"/>
      <c r="AW55" s="107"/>
      <c r="AX55" s="107"/>
      <c r="AY55" s="107"/>
      <c r="AZ55" s="108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2">
      <c r="A56" s="119"/>
      <c r="B56" s="120"/>
      <c r="C56" s="121"/>
      <c r="D56" s="94" t="s">
        <v>127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3"/>
      <c r="AC56" s="106">
        <v>0</v>
      </c>
      <c r="AD56" s="107"/>
      <c r="AE56" s="107"/>
      <c r="AF56" s="107"/>
      <c r="AG56" s="107"/>
      <c r="AH56" s="107"/>
      <c r="AI56" s="107"/>
      <c r="AJ56" s="108"/>
      <c r="AK56" s="106">
        <v>12246014</v>
      </c>
      <c r="AL56" s="107"/>
      <c r="AM56" s="107"/>
      <c r="AN56" s="107"/>
      <c r="AO56" s="107"/>
      <c r="AP56" s="107"/>
      <c r="AQ56" s="107"/>
      <c r="AR56" s="108"/>
      <c r="AS56" s="106">
        <f t="shared" ref="AS56" si="4">AC56+AK56</f>
        <v>12246014</v>
      </c>
      <c r="AT56" s="107"/>
      <c r="AU56" s="107"/>
      <c r="AV56" s="107"/>
      <c r="AW56" s="107"/>
      <c r="AX56" s="107"/>
      <c r="AY56" s="107"/>
      <c r="AZ56" s="108"/>
      <c r="BA56" s="18"/>
      <c r="BB56" s="18"/>
      <c r="BC56" s="18"/>
      <c r="BD56" s="18"/>
      <c r="BE56" s="18"/>
      <c r="BF56" s="18"/>
      <c r="BG56" s="18"/>
      <c r="BH56" s="18"/>
    </row>
    <row r="57" spans="1:79" ht="39.6" hidden="1" customHeight="1" x14ac:dyDescent="0.2">
      <c r="A57" s="119"/>
      <c r="B57" s="120"/>
      <c r="C57" s="121"/>
      <c r="D57" s="94" t="s">
        <v>128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106">
        <v>0</v>
      </c>
      <c r="AD57" s="107"/>
      <c r="AE57" s="107"/>
      <c r="AF57" s="107"/>
      <c r="AG57" s="107"/>
      <c r="AH57" s="107"/>
      <c r="AI57" s="107"/>
      <c r="AJ57" s="108"/>
      <c r="AK57" s="106">
        <v>2072733</v>
      </c>
      <c r="AL57" s="107"/>
      <c r="AM57" s="107"/>
      <c r="AN57" s="107"/>
      <c r="AO57" s="107"/>
      <c r="AP57" s="107"/>
      <c r="AQ57" s="107"/>
      <c r="AR57" s="108"/>
      <c r="AS57" s="106">
        <f t="shared" ref="AS57" si="5">AC57+AK57</f>
        <v>2072733</v>
      </c>
      <c r="AT57" s="107"/>
      <c r="AU57" s="107"/>
      <c r="AV57" s="107"/>
      <c r="AW57" s="107"/>
      <c r="AX57" s="107"/>
      <c r="AY57" s="107"/>
      <c r="AZ57" s="108"/>
      <c r="BA57" s="18"/>
      <c r="BB57" s="18"/>
      <c r="BC57" s="18"/>
      <c r="BD57" s="18"/>
      <c r="BE57" s="18"/>
      <c r="BF57" s="18"/>
      <c r="BG57" s="18"/>
      <c r="BH57" s="18"/>
    </row>
    <row r="58" spans="1:79" ht="56.1" hidden="1" customHeight="1" x14ac:dyDescent="0.2">
      <c r="A58" s="119">
        <v>7</v>
      </c>
      <c r="B58" s="120"/>
      <c r="C58" s="121"/>
      <c r="D58" s="94" t="s">
        <v>129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3"/>
      <c r="AC58" s="106">
        <v>0</v>
      </c>
      <c r="AD58" s="107"/>
      <c r="AE58" s="107"/>
      <c r="AF58" s="107"/>
      <c r="AG58" s="107"/>
      <c r="AH58" s="107"/>
      <c r="AI58" s="107"/>
      <c r="AJ58" s="108"/>
      <c r="AK58" s="106">
        <v>35600</v>
      </c>
      <c r="AL58" s="107"/>
      <c r="AM58" s="107"/>
      <c r="AN58" s="107"/>
      <c r="AO58" s="107"/>
      <c r="AP58" s="107"/>
      <c r="AQ58" s="107"/>
      <c r="AR58" s="108"/>
      <c r="AS58" s="106">
        <f t="shared" ref="AS58" si="6">AC58+AK58</f>
        <v>35600</v>
      </c>
      <c r="AT58" s="107"/>
      <c r="AU58" s="107"/>
      <c r="AV58" s="107"/>
      <c r="AW58" s="107"/>
      <c r="AX58" s="107"/>
      <c r="AY58" s="107"/>
      <c r="AZ58" s="108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2">
      <c r="A59" s="119">
        <v>8</v>
      </c>
      <c r="B59" s="120"/>
      <c r="C59" s="121"/>
      <c r="D59" s="94" t="s">
        <v>130</v>
      </c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3"/>
      <c r="AC59" s="106">
        <v>0</v>
      </c>
      <c r="AD59" s="107"/>
      <c r="AE59" s="107"/>
      <c r="AF59" s="107"/>
      <c r="AG59" s="107"/>
      <c r="AH59" s="107"/>
      <c r="AI59" s="107"/>
      <c r="AJ59" s="108"/>
      <c r="AK59" s="106">
        <v>3000000</v>
      </c>
      <c r="AL59" s="107"/>
      <c r="AM59" s="107"/>
      <c r="AN59" s="107"/>
      <c r="AO59" s="107"/>
      <c r="AP59" s="107"/>
      <c r="AQ59" s="107"/>
      <c r="AR59" s="108"/>
      <c r="AS59" s="106">
        <f t="shared" ref="AS59" si="7">AC59+AK59</f>
        <v>3000000</v>
      </c>
      <c r="AT59" s="107"/>
      <c r="AU59" s="107"/>
      <c r="AV59" s="107"/>
      <c r="AW59" s="107"/>
      <c r="AX59" s="107"/>
      <c r="AY59" s="107"/>
      <c r="AZ59" s="108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2">
      <c r="A60" s="119">
        <v>9</v>
      </c>
      <c r="B60" s="120"/>
      <c r="C60" s="121"/>
      <c r="D60" s="94" t="s">
        <v>131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106">
        <v>0</v>
      </c>
      <c r="AD60" s="107"/>
      <c r="AE60" s="107"/>
      <c r="AF60" s="107"/>
      <c r="AG60" s="107"/>
      <c r="AH60" s="107"/>
      <c r="AI60" s="107"/>
      <c r="AJ60" s="108"/>
      <c r="AK60" s="106">
        <f>300000+770277</f>
        <v>1070277</v>
      </c>
      <c r="AL60" s="107"/>
      <c r="AM60" s="107"/>
      <c r="AN60" s="107"/>
      <c r="AO60" s="107"/>
      <c r="AP60" s="107"/>
      <c r="AQ60" s="107"/>
      <c r="AR60" s="108"/>
      <c r="AS60" s="106">
        <f t="shared" ref="AS60" si="8">AC60+AK60</f>
        <v>1070277</v>
      </c>
      <c r="AT60" s="107"/>
      <c r="AU60" s="107"/>
      <c r="AV60" s="107"/>
      <c r="AW60" s="107"/>
      <c r="AX60" s="107"/>
      <c r="AY60" s="107"/>
      <c r="AZ60" s="108"/>
      <c r="BA60" s="18"/>
      <c r="BB60" s="18"/>
      <c r="BC60" s="18"/>
      <c r="BD60" s="18"/>
      <c r="BE60" s="18"/>
      <c r="BF60" s="18"/>
      <c r="BG60" s="18"/>
      <c r="BH60" s="18"/>
    </row>
    <row r="61" spans="1:79" ht="45.95" hidden="1" customHeight="1" x14ac:dyDescent="0.2">
      <c r="A61" s="119"/>
      <c r="B61" s="120"/>
      <c r="C61" s="121"/>
      <c r="D61" s="94" t="s">
        <v>132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3"/>
      <c r="AC61" s="106">
        <v>0</v>
      </c>
      <c r="AD61" s="107"/>
      <c r="AE61" s="107"/>
      <c r="AF61" s="107"/>
      <c r="AG61" s="107"/>
      <c r="AH61" s="107"/>
      <c r="AI61" s="107"/>
      <c r="AJ61" s="108"/>
      <c r="AK61" s="106">
        <v>240000</v>
      </c>
      <c r="AL61" s="107"/>
      <c r="AM61" s="107"/>
      <c r="AN61" s="107"/>
      <c r="AO61" s="107"/>
      <c r="AP61" s="107"/>
      <c r="AQ61" s="107"/>
      <c r="AR61" s="108"/>
      <c r="AS61" s="106">
        <f t="shared" ref="AS61" si="9">AC61+AK61</f>
        <v>240000</v>
      </c>
      <c r="AT61" s="107"/>
      <c r="AU61" s="107"/>
      <c r="AV61" s="107"/>
      <c r="AW61" s="107"/>
      <c r="AX61" s="107"/>
      <c r="AY61" s="107"/>
      <c r="AZ61" s="108"/>
      <c r="BA61" s="18"/>
      <c r="BB61" s="18"/>
      <c r="BC61" s="18"/>
      <c r="BD61" s="18"/>
      <c r="BE61" s="18"/>
      <c r="BF61" s="18"/>
      <c r="BG61" s="18"/>
      <c r="BH61" s="18"/>
    </row>
    <row r="62" spans="1:79" ht="29.45" hidden="1" customHeight="1" x14ac:dyDescent="0.2">
      <c r="A62" s="85">
        <v>10</v>
      </c>
      <c r="B62" s="86"/>
      <c r="C62" s="87"/>
      <c r="D62" s="51" t="s">
        <v>121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90">
        <f>2300+422</f>
        <v>2722</v>
      </c>
      <c r="AD62" s="91"/>
      <c r="AE62" s="91"/>
      <c r="AF62" s="91"/>
      <c r="AG62" s="91"/>
      <c r="AH62" s="91"/>
      <c r="AI62" s="91"/>
      <c r="AJ62" s="92"/>
      <c r="AK62" s="90">
        <v>0</v>
      </c>
      <c r="AL62" s="91"/>
      <c r="AM62" s="91"/>
      <c r="AN62" s="91"/>
      <c r="AO62" s="91"/>
      <c r="AP62" s="91"/>
      <c r="AQ62" s="91"/>
      <c r="AR62" s="92"/>
      <c r="AS62" s="90">
        <f>AC62+AK62</f>
        <v>2722</v>
      </c>
      <c r="AT62" s="91"/>
      <c r="AU62" s="91"/>
      <c r="AV62" s="91"/>
      <c r="AW62" s="91"/>
      <c r="AX62" s="91"/>
      <c r="AY62" s="91"/>
      <c r="AZ62" s="92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" customHeight="1" x14ac:dyDescent="0.2">
      <c r="A63" s="125"/>
      <c r="B63" s="125"/>
      <c r="C63" s="125"/>
      <c r="D63" s="126" t="s">
        <v>63</v>
      </c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8"/>
      <c r="AC63" s="129">
        <f>AS22</f>
        <v>66836891</v>
      </c>
      <c r="AD63" s="129"/>
      <c r="AE63" s="129"/>
      <c r="AF63" s="129"/>
      <c r="AG63" s="129"/>
      <c r="AH63" s="129"/>
      <c r="AI63" s="129"/>
      <c r="AJ63" s="129"/>
      <c r="AK63" s="129">
        <f>AK50+AK55</f>
        <v>1497556</v>
      </c>
      <c r="AL63" s="129"/>
      <c r="AM63" s="129"/>
      <c r="AN63" s="129"/>
      <c r="AO63" s="129"/>
      <c r="AP63" s="129"/>
      <c r="AQ63" s="129"/>
      <c r="AR63" s="129"/>
      <c r="AS63" s="129">
        <f>AC63+AK63</f>
        <v>68334447</v>
      </c>
      <c r="AT63" s="129"/>
      <c r="AU63" s="129"/>
      <c r="AV63" s="129"/>
      <c r="AW63" s="129"/>
      <c r="AX63" s="129"/>
      <c r="AY63" s="129"/>
      <c r="AZ63" s="129"/>
      <c r="BA63" s="35"/>
      <c r="BB63" s="35"/>
      <c r="BC63" s="35"/>
      <c r="BD63" s="35"/>
      <c r="BE63" s="35"/>
      <c r="BF63" s="35"/>
      <c r="BG63" s="35"/>
      <c r="BH63" s="35"/>
    </row>
    <row r="64" spans="1:79" x14ac:dyDescent="0.2">
      <c r="AK64" s="117"/>
      <c r="AL64" s="118"/>
      <c r="AM64" s="118"/>
      <c r="AN64" s="118"/>
      <c r="AO64" s="118"/>
      <c r="AP64" s="118"/>
      <c r="AQ64" s="118"/>
      <c r="AR64" s="118"/>
    </row>
    <row r="65" spans="1:79" ht="15.75" customHeight="1" x14ac:dyDescent="0.2">
      <c r="A65" s="164" t="s">
        <v>42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79" ht="15" customHeight="1" x14ac:dyDescent="0.2">
      <c r="A66" s="157" t="s">
        <v>76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5.95" customHeight="1" x14ac:dyDescent="0.2">
      <c r="A67" s="109" t="s">
        <v>28</v>
      </c>
      <c r="B67" s="109"/>
      <c r="C67" s="109"/>
      <c r="D67" s="158" t="s">
        <v>34</v>
      </c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60"/>
      <c r="AB67" s="109" t="s">
        <v>29</v>
      </c>
      <c r="AC67" s="109"/>
      <c r="AD67" s="109"/>
      <c r="AE67" s="109"/>
      <c r="AF67" s="109"/>
      <c r="AG67" s="109"/>
      <c r="AH67" s="109"/>
      <c r="AI67" s="109"/>
      <c r="AJ67" s="109" t="s">
        <v>30</v>
      </c>
      <c r="AK67" s="109"/>
      <c r="AL67" s="109"/>
      <c r="AM67" s="109"/>
      <c r="AN67" s="109"/>
      <c r="AO67" s="109"/>
      <c r="AP67" s="109"/>
      <c r="AQ67" s="109"/>
      <c r="AR67" s="109" t="s">
        <v>27</v>
      </c>
      <c r="AS67" s="109"/>
      <c r="AT67" s="109"/>
      <c r="AU67" s="109"/>
      <c r="AV67" s="109"/>
      <c r="AW67" s="109"/>
      <c r="AX67" s="109"/>
      <c r="AY67" s="109"/>
    </row>
    <row r="68" spans="1:79" s="45" customFormat="1" ht="9.9499999999999993" customHeight="1" x14ac:dyDescent="0.2">
      <c r="A68" s="109"/>
      <c r="B68" s="109"/>
      <c r="C68" s="109"/>
      <c r="D68" s="161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3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</row>
    <row r="69" spans="1:79" s="45" customFormat="1" ht="15.75" customHeight="1" x14ac:dyDescent="0.2">
      <c r="A69" s="109">
        <v>1</v>
      </c>
      <c r="B69" s="109"/>
      <c r="C69" s="109"/>
      <c r="D69" s="110">
        <v>2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2"/>
      <c r="AB69" s="109">
        <v>3</v>
      </c>
      <c r="AC69" s="109"/>
      <c r="AD69" s="109"/>
      <c r="AE69" s="109"/>
      <c r="AF69" s="109"/>
      <c r="AG69" s="109"/>
      <c r="AH69" s="109"/>
      <c r="AI69" s="109"/>
      <c r="AJ69" s="109">
        <v>4</v>
      </c>
      <c r="AK69" s="109"/>
      <c r="AL69" s="109"/>
      <c r="AM69" s="109"/>
      <c r="AN69" s="109"/>
      <c r="AO69" s="109"/>
      <c r="AP69" s="109"/>
      <c r="AQ69" s="109"/>
      <c r="AR69" s="109">
        <v>5</v>
      </c>
      <c r="AS69" s="109"/>
      <c r="AT69" s="109"/>
      <c r="AU69" s="109"/>
      <c r="AV69" s="109"/>
      <c r="AW69" s="109"/>
      <c r="AX69" s="109"/>
      <c r="AY69" s="109"/>
    </row>
    <row r="70" spans="1:79" ht="12.75" hidden="1" customHeight="1" x14ac:dyDescent="0.2">
      <c r="A70" s="93" t="s">
        <v>6</v>
      </c>
      <c r="B70" s="93"/>
      <c r="C70" s="93"/>
      <c r="D70" s="113" t="s">
        <v>7</v>
      </c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5"/>
      <c r="AB70" s="116" t="s">
        <v>8</v>
      </c>
      <c r="AC70" s="116"/>
      <c r="AD70" s="116"/>
      <c r="AE70" s="116"/>
      <c r="AF70" s="116"/>
      <c r="AG70" s="116"/>
      <c r="AH70" s="116"/>
      <c r="AI70" s="116"/>
      <c r="AJ70" s="116" t="s">
        <v>9</v>
      </c>
      <c r="AK70" s="116"/>
      <c r="AL70" s="116"/>
      <c r="AM70" s="116"/>
      <c r="AN70" s="116"/>
      <c r="AO70" s="116"/>
      <c r="AP70" s="116"/>
      <c r="AQ70" s="116"/>
      <c r="AR70" s="116" t="s">
        <v>10</v>
      </c>
      <c r="AS70" s="116"/>
      <c r="AT70" s="116"/>
      <c r="AU70" s="116"/>
      <c r="AV70" s="116"/>
      <c r="AW70" s="116"/>
      <c r="AX70" s="116"/>
      <c r="AY70" s="116"/>
      <c r="CA70" s="1" t="s">
        <v>15</v>
      </c>
    </row>
    <row r="71" spans="1:79" ht="50.1" customHeight="1" x14ac:dyDescent="0.2">
      <c r="A71" s="93">
        <v>1</v>
      </c>
      <c r="B71" s="93"/>
      <c r="C71" s="93"/>
      <c r="D71" s="94" t="s">
        <v>116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6"/>
      <c r="AB71" s="155">
        <f>AC63</f>
        <v>66836891</v>
      </c>
      <c r="AC71" s="155"/>
      <c r="AD71" s="155"/>
      <c r="AE71" s="155"/>
      <c r="AF71" s="155"/>
      <c r="AG71" s="155"/>
      <c r="AH71" s="155"/>
      <c r="AI71" s="155"/>
      <c r="AJ71" s="155">
        <f>AK63</f>
        <v>1497556</v>
      </c>
      <c r="AK71" s="155"/>
      <c r="AL71" s="155"/>
      <c r="AM71" s="155"/>
      <c r="AN71" s="155"/>
      <c r="AO71" s="155"/>
      <c r="AP71" s="155"/>
      <c r="AQ71" s="155"/>
      <c r="AR71" s="155">
        <f>AB71+AJ71</f>
        <v>68334447</v>
      </c>
      <c r="AS71" s="155"/>
      <c r="AT71" s="155"/>
      <c r="AU71" s="155"/>
      <c r="AV71" s="155"/>
      <c r="AW71" s="155"/>
      <c r="AX71" s="155"/>
      <c r="AY71" s="155"/>
      <c r="CA71" s="1" t="s">
        <v>16</v>
      </c>
    </row>
    <row r="72" spans="1:79" s="4" customFormat="1" ht="17.45" customHeight="1" x14ac:dyDescent="0.2">
      <c r="A72" s="125"/>
      <c r="B72" s="125"/>
      <c r="C72" s="125"/>
      <c r="D72" s="126" t="s">
        <v>27</v>
      </c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8"/>
      <c r="AB72" s="129">
        <f>AB71</f>
        <v>66836891</v>
      </c>
      <c r="AC72" s="129"/>
      <c r="AD72" s="129"/>
      <c r="AE72" s="129"/>
      <c r="AF72" s="129"/>
      <c r="AG72" s="129"/>
      <c r="AH72" s="129"/>
      <c r="AI72" s="129"/>
      <c r="AJ72" s="129">
        <f>AJ71</f>
        <v>1497556</v>
      </c>
      <c r="AK72" s="129"/>
      <c r="AL72" s="129"/>
      <c r="AM72" s="129"/>
      <c r="AN72" s="129"/>
      <c r="AO72" s="129"/>
      <c r="AP72" s="129"/>
      <c r="AQ72" s="129"/>
      <c r="AR72" s="129">
        <f>AB72+AJ72</f>
        <v>68334447</v>
      </c>
      <c r="AS72" s="129"/>
      <c r="AT72" s="129"/>
      <c r="AU72" s="129"/>
      <c r="AV72" s="129"/>
      <c r="AW72" s="129"/>
      <c r="AX72" s="129"/>
      <c r="AY72" s="129"/>
    </row>
    <row r="74" spans="1:79" ht="15.75" customHeight="1" x14ac:dyDescent="0.2">
      <c r="A74" s="156" t="s">
        <v>43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</row>
    <row r="75" spans="1:79" s="45" customFormat="1" ht="18.600000000000001" customHeight="1" x14ac:dyDescent="0.2">
      <c r="A75" s="109" t="s">
        <v>28</v>
      </c>
      <c r="B75" s="109"/>
      <c r="C75" s="109"/>
      <c r="D75" s="109"/>
      <c r="E75" s="109"/>
      <c r="F75" s="109"/>
      <c r="G75" s="110" t="s">
        <v>44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9" t="s">
        <v>2</v>
      </c>
      <c r="AA75" s="109"/>
      <c r="AB75" s="109"/>
      <c r="AC75" s="109"/>
      <c r="AD75" s="109"/>
      <c r="AE75" s="109" t="s">
        <v>1</v>
      </c>
      <c r="AF75" s="109"/>
      <c r="AG75" s="109"/>
      <c r="AH75" s="109"/>
      <c r="AI75" s="109"/>
      <c r="AJ75" s="109"/>
      <c r="AK75" s="109"/>
      <c r="AL75" s="109"/>
      <c r="AM75" s="109"/>
      <c r="AN75" s="109"/>
      <c r="AO75" s="110" t="s">
        <v>29</v>
      </c>
      <c r="AP75" s="111"/>
      <c r="AQ75" s="111"/>
      <c r="AR75" s="111"/>
      <c r="AS75" s="111"/>
      <c r="AT75" s="111"/>
      <c r="AU75" s="111"/>
      <c r="AV75" s="112"/>
      <c r="AW75" s="110" t="s">
        <v>30</v>
      </c>
      <c r="AX75" s="111"/>
      <c r="AY75" s="111"/>
      <c r="AZ75" s="111"/>
      <c r="BA75" s="111"/>
      <c r="BB75" s="111"/>
      <c r="BC75" s="111"/>
      <c r="BD75" s="112"/>
      <c r="BE75" s="110" t="s">
        <v>27</v>
      </c>
      <c r="BF75" s="111"/>
      <c r="BG75" s="111"/>
      <c r="BH75" s="111"/>
      <c r="BI75" s="111"/>
      <c r="BJ75" s="111"/>
      <c r="BK75" s="111"/>
      <c r="BL75" s="112"/>
    </row>
    <row r="76" spans="1:79" s="48" customFormat="1" ht="11.45" customHeight="1" x14ac:dyDescent="0.2">
      <c r="A76" s="130">
        <v>1</v>
      </c>
      <c r="B76" s="130"/>
      <c r="C76" s="130"/>
      <c r="D76" s="130"/>
      <c r="E76" s="130"/>
      <c r="F76" s="130"/>
      <c r="G76" s="131">
        <v>2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  <c r="Z76" s="130">
        <v>3</v>
      </c>
      <c r="AA76" s="130"/>
      <c r="AB76" s="130"/>
      <c r="AC76" s="130"/>
      <c r="AD76" s="130"/>
      <c r="AE76" s="130">
        <v>4</v>
      </c>
      <c r="AF76" s="130"/>
      <c r="AG76" s="130"/>
      <c r="AH76" s="130"/>
      <c r="AI76" s="130"/>
      <c r="AJ76" s="130"/>
      <c r="AK76" s="130"/>
      <c r="AL76" s="130"/>
      <c r="AM76" s="130"/>
      <c r="AN76" s="130"/>
      <c r="AO76" s="130">
        <v>5</v>
      </c>
      <c r="AP76" s="130"/>
      <c r="AQ76" s="130"/>
      <c r="AR76" s="130"/>
      <c r="AS76" s="130"/>
      <c r="AT76" s="130"/>
      <c r="AU76" s="130"/>
      <c r="AV76" s="130"/>
      <c r="AW76" s="130">
        <v>6</v>
      </c>
      <c r="AX76" s="130"/>
      <c r="AY76" s="130"/>
      <c r="AZ76" s="130"/>
      <c r="BA76" s="130"/>
      <c r="BB76" s="130"/>
      <c r="BC76" s="130"/>
      <c r="BD76" s="130"/>
      <c r="BE76" s="130">
        <v>7</v>
      </c>
      <c r="BF76" s="130"/>
      <c r="BG76" s="130"/>
      <c r="BH76" s="130"/>
      <c r="BI76" s="130"/>
      <c r="BJ76" s="130"/>
      <c r="BK76" s="130"/>
      <c r="BL76" s="130"/>
    </row>
    <row r="77" spans="1:79" ht="12.75" hidden="1" customHeight="1" x14ac:dyDescent="0.2">
      <c r="A77" s="93" t="s">
        <v>33</v>
      </c>
      <c r="B77" s="93"/>
      <c r="C77" s="93"/>
      <c r="D77" s="93"/>
      <c r="E77" s="93"/>
      <c r="F77" s="93"/>
      <c r="G77" s="113" t="s">
        <v>7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3" t="s">
        <v>19</v>
      </c>
      <c r="AA77" s="93"/>
      <c r="AB77" s="93"/>
      <c r="AC77" s="93"/>
      <c r="AD77" s="93"/>
      <c r="AE77" s="143" t="s">
        <v>32</v>
      </c>
      <c r="AF77" s="143"/>
      <c r="AG77" s="143"/>
      <c r="AH77" s="143"/>
      <c r="AI77" s="143"/>
      <c r="AJ77" s="143"/>
      <c r="AK77" s="143"/>
      <c r="AL77" s="143"/>
      <c r="AM77" s="143"/>
      <c r="AN77" s="113"/>
      <c r="AO77" s="116" t="s">
        <v>8</v>
      </c>
      <c r="AP77" s="116"/>
      <c r="AQ77" s="116"/>
      <c r="AR77" s="116"/>
      <c r="AS77" s="116"/>
      <c r="AT77" s="116"/>
      <c r="AU77" s="116"/>
      <c r="AV77" s="116"/>
      <c r="AW77" s="116" t="s">
        <v>31</v>
      </c>
      <c r="AX77" s="116"/>
      <c r="AY77" s="116"/>
      <c r="AZ77" s="116"/>
      <c r="BA77" s="116"/>
      <c r="BB77" s="116"/>
      <c r="BC77" s="116"/>
      <c r="BD77" s="116"/>
      <c r="BE77" s="116" t="s">
        <v>65</v>
      </c>
      <c r="BF77" s="116"/>
      <c r="BG77" s="116"/>
      <c r="BH77" s="116"/>
      <c r="BI77" s="116"/>
      <c r="BJ77" s="116"/>
      <c r="BK77" s="116"/>
      <c r="BL77" s="116"/>
      <c r="CA77" s="1" t="s">
        <v>17</v>
      </c>
    </row>
    <row r="78" spans="1:79" s="4" customFormat="1" ht="12.75" customHeight="1" x14ac:dyDescent="0.2">
      <c r="A78" s="125">
        <v>0</v>
      </c>
      <c r="B78" s="125"/>
      <c r="C78" s="125"/>
      <c r="D78" s="125"/>
      <c r="E78" s="125"/>
      <c r="F78" s="125"/>
      <c r="G78" s="126" t="s">
        <v>64</v>
      </c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2"/>
      <c r="Z78" s="153"/>
      <c r="AA78" s="153"/>
      <c r="AB78" s="153"/>
      <c r="AC78" s="153"/>
      <c r="AD78" s="153"/>
      <c r="AE78" s="154"/>
      <c r="AF78" s="154"/>
      <c r="AG78" s="154"/>
      <c r="AH78" s="154"/>
      <c r="AI78" s="154"/>
      <c r="AJ78" s="154"/>
      <c r="AK78" s="154"/>
      <c r="AL78" s="154"/>
      <c r="AM78" s="154"/>
      <c r="AN78" s="126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CA78" s="4" t="s">
        <v>18</v>
      </c>
    </row>
    <row r="79" spans="1:79" ht="22.5" customHeight="1" x14ac:dyDescent="0.2">
      <c r="A79" s="93">
        <v>1</v>
      </c>
      <c r="B79" s="93"/>
      <c r="C79" s="93"/>
      <c r="D79" s="93"/>
      <c r="E79" s="93"/>
      <c r="F79" s="93"/>
      <c r="G79" s="94" t="s">
        <v>105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97" t="s">
        <v>66</v>
      </c>
      <c r="AA79" s="97"/>
      <c r="AB79" s="97"/>
      <c r="AC79" s="97"/>
      <c r="AD79" s="97"/>
      <c r="AE79" s="98" t="s">
        <v>84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124">
        <v>4</v>
      </c>
      <c r="AP79" s="124"/>
      <c r="AQ79" s="124"/>
      <c r="AR79" s="124"/>
      <c r="AS79" s="124"/>
      <c r="AT79" s="124"/>
      <c r="AU79" s="124"/>
      <c r="AV79" s="124"/>
      <c r="AW79" s="124">
        <v>4</v>
      </c>
      <c r="AX79" s="124"/>
      <c r="AY79" s="124"/>
      <c r="AZ79" s="124"/>
      <c r="BA79" s="124"/>
      <c r="BB79" s="124"/>
      <c r="BC79" s="124"/>
      <c r="BD79" s="124"/>
      <c r="BE79" s="124">
        <v>4</v>
      </c>
      <c r="BF79" s="124"/>
      <c r="BG79" s="124"/>
      <c r="BH79" s="124"/>
      <c r="BI79" s="124"/>
      <c r="BJ79" s="124"/>
      <c r="BK79" s="124"/>
      <c r="BL79" s="124"/>
    </row>
    <row r="80" spans="1:79" ht="33" customHeight="1" x14ac:dyDescent="0.2">
      <c r="A80" s="50">
        <v>2</v>
      </c>
      <c r="B80" s="50"/>
      <c r="C80" s="50"/>
      <c r="D80" s="50"/>
      <c r="E80" s="50"/>
      <c r="F80" s="50"/>
      <c r="G80" s="51" t="s">
        <v>143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67" t="s">
        <v>100</v>
      </c>
      <c r="AA80" s="68"/>
      <c r="AB80" s="68"/>
      <c r="AC80" s="68"/>
      <c r="AD80" s="69"/>
      <c r="AE80" s="76" t="s">
        <v>85</v>
      </c>
      <c r="AF80" s="77"/>
      <c r="AG80" s="77"/>
      <c r="AH80" s="77"/>
      <c r="AI80" s="77"/>
      <c r="AJ80" s="77"/>
      <c r="AK80" s="77"/>
      <c r="AL80" s="77"/>
      <c r="AM80" s="77"/>
      <c r="AN80" s="78"/>
      <c r="AO80" s="49">
        <f>AC50</f>
        <v>66836891</v>
      </c>
      <c r="AP80" s="49"/>
      <c r="AQ80" s="49"/>
      <c r="AR80" s="49"/>
      <c r="AS80" s="49"/>
      <c r="AT80" s="49"/>
      <c r="AU80" s="49"/>
      <c r="AV80" s="49"/>
      <c r="AW80" s="49">
        <f>AJ71</f>
        <v>1497556</v>
      </c>
      <c r="AX80" s="49"/>
      <c r="AY80" s="49"/>
      <c r="AZ80" s="49"/>
      <c r="BA80" s="49"/>
      <c r="BB80" s="49"/>
      <c r="BC80" s="49"/>
      <c r="BD80" s="49"/>
      <c r="BE80" s="49">
        <f>AO80+AW80</f>
        <v>68334447</v>
      </c>
      <c r="BF80" s="49"/>
      <c r="BG80" s="49"/>
      <c r="BH80" s="49"/>
      <c r="BI80" s="49"/>
      <c r="BJ80" s="49"/>
      <c r="BK80" s="49"/>
      <c r="BL80" s="49"/>
    </row>
    <row r="81" spans="1:64" ht="33" hidden="1" customHeight="1" x14ac:dyDescent="0.2">
      <c r="A81" s="85">
        <v>3</v>
      </c>
      <c r="B81" s="86"/>
      <c r="C81" s="86"/>
      <c r="D81" s="86"/>
      <c r="E81" s="86"/>
      <c r="F81" s="87"/>
      <c r="G81" s="51" t="s">
        <v>122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70"/>
      <c r="AA81" s="71"/>
      <c r="AB81" s="71"/>
      <c r="AC81" s="71"/>
      <c r="AD81" s="72"/>
      <c r="AE81" s="79"/>
      <c r="AF81" s="80"/>
      <c r="AG81" s="80"/>
      <c r="AH81" s="80"/>
      <c r="AI81" s="80"/>
      <c r="AJ81" s="80"/>
      <c r="AK81" s="80"/>
      <c r="AL81" s="80"/>
      <c r="AM81" s="80"/>
      <c r="AN81" s="81"/>
      <c r="AO81" s="90">
        <f>AC62</f>
        <v>2722</v>
      </c>
      <c r="AP81" s="91"/>
      <c r="AQ81" s="91"/>
      <c r="AR81" s="91"/>
      <c r="AS81" s="91"/>
      <c r="AT81" s="91"/>
      <c r="AU81" s="91"/>
      <c r="AV81" s="92"/>
      <c r="AW81" s="49">
        <v>0</v>
      </c>
      <c r="AX81" s="49"/>
      <c r="AY81" s="49"/>
      <c r="AZ81" s="49"/>
      <c r="BA81" s="49"/>
      <c r="BB81" s="49"/>
      <c r="BC81" s="49"/>
      <c r="BD81" s="49"/>
      <c r="BE81" s="49">
        <f>AO81+AW81</f>
        <v>2722</v>
      </c>
      <c r="BF81" s="49"/>
      <c r="BG81" s="49"/>
      <c r="BH81" s="49"/>
      <c r="BI81" s="49"/>
      <c r="BJ81" s="49"/>
      <c r="BK81" s="49"/>
      <c r="BL81" s="49"/>
    </row>
    <row r="82" spans="1:64" ht="32.1" customHeight="1" x14ac:dyDescent="0.2">
      <c r="A82" s="85">
        <v>3</v>
      </c>
      <c r="B82" s="86"/>
      <c r="C82" s="86"/>
      <c r="D82" s="86"/>
      <c r="E82" s="86"/>
      <c r="F82" s="87"/>
      <c r="G82" s="51" t="s">
        <v>117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73"/>
      <c r="AA82" s="74"/>
      <c r="AB82" s="74"/>
      <c r="AC82" s="74"/>
      <c r="AD82" s="75"/>
      <c r="AE82" s="82"/>
      <c r="AF82" s="83"/>
      <c r="AG82" s="83"/>
      <c r="AH82" s="83"/>
      <c r="AI82" s="83"/>
      <c r="AJ82" s="83"/>
      <c r="AK82" s="83"/>
      <c r="AL82" s="83"/>
      <c r="AM82" s="83"/>
      <c r="AN82" s="84"/>
      <c r="AO82" s="90">
        <v>309416</v>
      </c>
      <c r="AP82" s="91"/>
      <c r="AQ82" s="91"/>
      <c r="AR82" s="91"/>
      <c r="AS82" s="91"/>
      <c r="AT82" s="91"/>
      <c r="AU82" s="91"/>
      <c r="AV82" s="92"/>
      <c r="AW82" s="90">
        <v>0</v>
      </c>
      <c r="AX82" s="91"/>
      <c r="AY82" s="91"/>
      <c r="AZ82" s="91"/>
      <c r="BA82" s="91"/>
      <c r="BB82" s="91"/>
      <c r="BC82" s="91"/>
      <c r="BD82" s="92"/>
      <c r="BE82" s="49">
        <f>AO82+AW82</f>
        <v>309416</v>
      </c>
      <c r="BF82" s="49"/>
      <c r="BG82" s="49"/>
      <c r="BH82" s="49"/>
      <c r="BI82" s="49"/>
      <c r="BJ82" s="49"/>
      <c r="BK82" s="49"/>
      <c r="BL82" s="49"/>
    </row>
    <row r="83" spans="1:64" ht="42.6" customHeight="1" x14ac:dyDescent="0.2">
      <c r="A83" s="93">
        <v>4</v>
      </c>
      <c r="B83" s="93"/>
      <c r="C83" s="93"/>
      <c r="D83" s="93"/>
      <c r="E83" s="93"/>
      <c r="F83" s="93"/>
      <c r="G83" s="94" t="s">
        <v>109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134" t="s">
        <v>110</v>
      </c>
      <c r="AA83" s="135"/>
      <c r="AB83" s="135"/>
      <c r="AC83" s="135"/>
      <c r="AD83" s="136"/>
      <c r="AE83" s="98" t="s">
        <v>86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144">
        <f>86+83.33+83.5+35.58</f>
        <v>288.40999999999997</v>
      </c>
      <c r="AP83" s="144"/>
      <c r="AQ83" s="144"/>
      <c r="AR83" s="144"/>
      <c r="AS83" s="144"/>
      <c r="AT83" s="144"/>
      <c r="AU83" s="144"/>
      <c r="AV83" s="144"/>
      <c r="AW83" s="124">
        <v>0</v>
      </c>
      <c r="AX83" s="124"/>
      <c r="AY83" s="124"/>
      <c r="AZ83" s="124"/>
      <c r="BA83" s="124"/>
      <c r="BB83" s="124"/>
      <c r="BC83" s="124"/>
      <c r="BD83" s="124"/>
      <c r="BE83" s="144">
        <f>AO83+AW83</f>
        <v>288.40999999999997</v>
      </c>
      <c r="BF83" s="144"/>
      <c r="BG83" s="144"/>
      <c r="BH83" s="144"/>
      <c r="BI83" s="144"/>
      <c r="BJ83" s="144"/>
      <c r="BK83" s="144"/>
      <c r="BL83" s="144"/>
    </row>
    <row r="84" spans="1:64" ht="18" customHeight="1" x14ac:dyDescent="0.2">
      <c r="A84" s="93">
        <v>5</v>
      </c>
      <c r="B84" s="93"/>
      <c r="C84" s="93"/>
      <c r="D84" s="93"/>
      <c r="E84" s="93"/>
      <c r="F84" s="93"/>
      <c r="G84" s="94" t="s">
        <v>106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137"/>
      <c r="AA84" s="138"/>
      <c r="AB84" s="138"/>
      <c r="AC84" s="138"/>
      <c r="AD84" s="139"/>
      <c r="AE84" s="98" t="s">
        <v>87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144">
        <f>34.25+30.33+34.5+24.58</f>
        <v>123.66</v>
      </c>
      <c r="AP84" s="144"/>
      <c r="AQ84" s="144"/>
      <c r="AR84" s="144"/>
      <c r="AS84" s="144"/>
      <c r="AT84" s="144"/>
      <c r="AU84" s="144"/>
      <c r="AV84" s="144"/>
      <c r="AW84" s="124">
        <v>0</v>
      </c>
      <c r="AX84" s="124"/>
      <c r="AY84" s="124"/>
      <c r="AZ84" s="124"/>
      <c r="BA84" s="124"/>
      <c r="BB84" s="124"/>
      <c r="BC84" s="124"/>
      <c r="BD84" s="124"/>
      <c r="BE84" s="144">
        <f>AO84</f>
        <v>123.66</v>
      </c>
      <c r="BF84" s="144"/>
      <c r="BG84" s="144"/>
      <c r="BH84" s="144"/>
      <c r="BI84" s="144"/>
      <c r="BJ84" s="144"/>
      <c r="BK84" s="144"/>
      <c r="BL84" s="144"/>
    </row>
    <row r="85" spans="1:64" ht="21.95" customHeight="1" x14ac:dyDescent="0.2">
      <c r="A85" s="93">
        <v>6</v>
      </c>
      <c r="B85" s="93"/>
      <c r="C85" s="93"/>
      <c r="D85" s="93"/>
      <c r="E85" s="93"/>
      <c r="F85" s="93"/>
      <c r="G85" s="94" t="s">
        <v>88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97" t="s">
        <v>100</v>
      </c>
      <c r="AA85" s="97"/>
      <c r="AB85" s="97"/>
      <c r="AC85" s="97"/>
      <c r="AD85" s="97"/>
      <c r="AE85" s="98" t="s">
        <v>89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49">
        <v>308666</v>
      </c>
      <c r="AP85" s="49"/>
      <c r="AQ85" s="49"/>
      <c r="AR85" s="49"/>
      <c r="AS85" s="49"/>
      <c r="AT85" s="49"/>
      <c r="AU85" s="49"/>
      <c r="AV85" s="49"/>
      <c r="AW85" s="49">
        <v>10800</v>
      </c>
      <c r="AX85" s="49"/>
      <c r="AY85" s="49"/>
      <c r="AZ85" s="49"/>
      <c r="BA85" s="49"/>
      <c r="BB85" s="49"/>
      <c r="BC85" s="49"/>
      <c r="BD85" s="49"/>
      <c r="BE85" s="49">
        <f>AO85+AW85</f>
        <v>319466</v>
      </c>
      <c r="BF85" s="49"/>
      <c r="BG85" s="49"/>
      <c r="BH85" s="49"/>
      <c r="BI85" s="49"/>
      <c r="BJ85" s="49"/>
      <c r="BK85" s="49"/>
      <c r="BL85" s="49"/>
    </row>
    <row r="86" spans="1:64" s="47" customFormat="1" ht="73.5" hidden="1" customHeight="1" x14ac:dyDescent="0.2">
      <c r="A86" s="85"/>
      <c r="B86" s="86"/>
      <c r="C86" s="86"/>
      <c r="D86" s="86"/>
      <c r="E86" s="86"/>
      <c r="F86" s="87"/>
      <c r="G86" s="51" t="s">
        <v>137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  <c r="Z86" s="101" t="s">
        <v>100</v>
      </c>
      <c r="AA86" s="102"/>
      <c r="AB86" s="102"/>
      <c r="AC86" s="102"/>
      <c r="AD86" s="103"/>
      <c r="AE86" s="64" t="s">
        <v>138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90">
        <v>0</v>
      </c>
      <c r="AP86" s="91"/>
      <c r="AQ86" s="91"/>
      <c r="AR86" s="91"/>
      <c r="AS86" s="91"/>
      <c r="AT86" s="91"/>
      <c r="AU86" s="91"/>
      <c r="AV86" s="92"/>
      <c r="AW86" s="90">
        <v>1070277</v>
      </c>
      <c r="AX86" s="91"/>
      <c r="AY86" s="91"/>
      <c r="AZ86" s="91"/>
      <c r="BA86" s="91"/>
      <c r="BB86" s="91"/>
      <c r="BC86" s="91"/>
      <c r="BD86" s="92"/>
      <c r="BE86" s="90">
        <f>AW86</f>
        <v>1070277</v>
      </c>
      <c r="BF86" s="91"/>
      <c r="BG86" s="91"/>
      <c r="BH86" s="91"/>
      <c r="BI86" s="91"/>
      <c r="BJ86" s="91"/>
      <c r="BK86" s="91"/>
      <c r="BL86" s="92"/>
    </row>
    <row r="87" spans="1:64" s="46" customFormat="1" ht="14.1" customHeight="1" x14ac:dyDescent="0.2">
      <c r="A87" s="54">
        <v>0</v>
      </c>
      <c r="B87" s="54"/>
      <c r="C87" s="54"/>
      <c r="D87" s="54"/>
      <c r="E87" s="54"/>
      <c r="F87" s="54"/>
      <c r="G87" s="204" t="s">
        <v>67</v>
      </c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6"/>
      <c r="Z87" s="58"/>
      <c r="AA87" s="58"/>
      <c r="AB87" s="58"/>
      <c r="AC87" s="58"/>
      <c r="AD87" s="58"/>
      <c r="AE87" s="59"/>
      <c r="AF87" s="60"/>
      <c r="AG87" s="60"/>
      <c r="AH87" s="60"/>
      <c r="AI87" s="60"/>
      <c r="AJ87" s="60"/>
      <c r="AK87" s="60"/>
      <c r="AL87" s="60"/>
      <c r="AM87" s="60"/>
      <c r="AN87" s="61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</row>
    <row r="88" spans="1:64" s="47" customFormat="1" ht="28.5" customHeight="1" x14ac:dyDescent="0.2">
      <c r="A88" s="50">
        <v>7</v>
      </c>
      <c r="B88" s="50"/>
      <c r="C88" s="50"/>
      <c r="D88" s="50"/>
      <c r="E88" s="50"/>
      <c r="F88" s="50"/>
      <c r="G88" s="51" t="s">
        <v>107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67" t="s">
        <v>68</v>
      </c>
      <c r="AA88" s="68"/>
      <c r="AB88" s="68"/>
      <c r="AC88" s="68"/>
      <c r="AD88" s="69"/>
      <c r="AE88" s="76" t="s">
        <v>90</v>
      </c>
      <c r="AF88" s="77"/>
      <c r="AG88" s="77"/>
      <c r="AH88" s="77"/>
      <c r="AI88" s="77"/>
      <c r="AJ88" s="77"/>
      <c r="AK88" s="77"/>
      <c r="AL88" s="77"/>
      <c r="AM88" s="77"/>
      <c r="AN88" s="78"/>
      <c r="AO88" s="49">
        <v>2968</v>
      </c>
      <c r="AP88" s="49"/>
      <c r="AQ88" s="49"/>
      <c r="AR88" s="49"/>
      <c r="AS88" s="49"/>
      <c r="AT88" s="49"/>
      <c r="AU88" s="49"/>
      <c r="AV88" s="49"/>
      <c r="AW88" s="49">
        <v>0</v>
      </c>
      <c r="AX88" s="49"/>
      <c r="AY88" s="49"/>
      <c r="AZ88" s="49"/>
      <c r="BA88" s="49"/>
      <c r="BB88" s="49"/>
      <c r="BC88" s="49"/>
      <c r="BD88" s="49"/>
      <c r="BE88" s="49">
        <f>AO88</f>
        <v>2968</v>
      </c>
      <c r="BF88" s="49"/>
      <c r="BG88" s="49"/>
      <c r="BH88" s="49"/>
      <c r="BI88" s="49"/>
      <c r="BJ88" s="49"/>
      <c r="BK88" s="49"/>
      <c r="BL88" s="49"/>
    </row>
    <row r="89" spans="1:64" s="47" customFormat="1" ht="30" customHeight="1" x14ac:dyDescent="0.2">
      <c r="A89" s="50">
        <v>8</v>
      </c>
      <c r="B89" s="50"/>
      <c r="C89" s="50"/>
      <c r="D89" s="50"/>
      <c r="E89" s="50"/>
      <c r="F89" s="50"/>
      <c r="G89" s="51" t="s">
        <v>104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70"/>
      <c r="AA89" s="71"/>
      <c r="AB89" s="71"/>
      <c r="AC89" s="71"/>
      <c r="AD89" s="72"/>
      <c r="AE89" s="82"/>
      <c r="AF89" s="83"/>
      <c r="AG89" s="83"/>
      <c r="AH89" s="83"/>
      <c r="AI89" s="83"/>
      <c r="AJ89" s="83"/>
      <c r="AK89" s="83"/>
      <c r="AL89" s="83"/>
      <c r="AM89" s="83"/>
      <c r="AN89" s="84"/>
      <c r="AO89" s="49">
        <v>1593</v>
      </c>
      <c r="AP89" s="49"/>
      <c r="AQ89" s="49"/>
      <c r="AR89" s="49"/>
      <c r="AS89" s="49"/>
      <c r="AT89" s="49"/>
      <c r="AU89" s="49"/>
      <c r="AV89" s="49"/>
      <c r="AW89" s="49">
        <v>0</v>
      </c>
      <c r="AX89" s="49"/>
      <c r="AY89" s="49"/>
      <c r="AZ89" s="49"/>
      <c r="BA89" s="49"/>
      <c r="BB89" s="49"/>
      <c r="BC89" s="49"/>
      <c r="BD89" s="49"/>
      <c r="BE89" s="49">
        <f>AO89</f>
        <v>1593</v>
      </c>
      <c r="BF89" s="49"/>
      <c r="BG89" s="49"/>
      <c r="BH89" s="49"/>
      <c r="BI89" s="49"/>
      <c r="BJ89" s="49"/>
      <c r="BK89" s="49"/>
      <c r="BL89" s="49"/>
    </row>
    <row r="90" spans="1:64" s="47" customFormat="1" ht="30.95" customHeight="1" x14ac:dyDescent="0.2">
      <c r="A90" s="50">
        <v>9</v>
      </c>
      <c r="B90" s="50"/>
      <c r="C90" s="50"/>
      <c r="D90" s="50"/>
      <c r="E90" s="50"/>
      <c r="F90" s="50"/>
      <c r="G90" s="51" t="s">
        <v>136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70"/>
      <c r="AA90" s="71"/>
      <c r="AB90" s="71"/>
      <c r="AC90" s="71"/>
      <c r="AD90" s="72"/>
      <c r="AE90" s="76" t="s">
        <v>91</v>
      </c>
      <c r="AF90" s="77"/>
      <c r="AG90" s="77"/>
      <c r="AH90" s="77"/>
      <c r="AI90" s="77"/>
      <c r="AJ90" s="77"/>
      <c r="AK90" s="77"/>
      <c r="AL90" s="77"/>
      <c r="AM90" s="77"/>
      <c r="AN90" s="78"/>
      <c r="AO90" s="49">
        <v>421</v>
      </c>
      <c r="AP90" s="49"/>
      <c r="AQ90" s="49"/>
      <c r="AR90" s="49"/>
      <c r="AS90" s="49"/>
      <c r="AT90" s="49"/>
      <c r="AU90" s="49"/>
      <c r="AV90" s="49"/>
      <c r="AW90" s="49">
        <v>2</v>
      </c>
      <c r="AX90" s="49"/>
      <c r="AY90" s="49"/>
      <c r="AZ90" s="49"/>
      <c r="BA90" s="49"/>
      <c r="BB90" s="49"/>
      <c r="BC90" s="49"/>
      <c r="BD90" s="49"/>
      <c r="BE90" s="49">
        <f>AO90+AW90</f>
        <v>423</v>
      </c>
      <c r="BF90" s="49"/>
      <c r="BG90" s="49"/>
      <c r="BH90" s="49"/>
      <c r="BI90" s="49"/>
      <c r="BJ90" s="49"/>
      <c r="BK90" s="49"/>
      <c r="BL90" s="49"/>
    </row>
    <row r="91" spans="1:64" s="47" customFormat="1" ht="31.5" customHeight="1" x14ac:dyDescent="0.2">
      <c r="A91" s="85">
        <v>10</v>
      </c>
      <c r="B91" s="86"/>
      <c r="C91" s="86"/>
      <c r="D91" s="86"/>
      <c r="E91" s="86"/>
      <c r="F91" s="87"/>
      <c r="G91" s="51" t="s">
        <v>125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Z91" s="73"/>
      <c r="AA91" s="74"/>
      <c r="AB91" s="74"/>
      <c r="AC91" s="74"/>
      <c r="AD91" s="75"/>
      <c r="AE91" s="82"/>
      <c r="AF91" s="83"/>
      <c r="AG91" s="83"/>
      <c r="AH91" s="83"/>
      <c r="AI91" s="83"/>
      <c r="AJ91" s="83"/>
      <c r="AK91" s="83"/>
      <c r="AL91" s="83"/>
      <c r="AM91" s="83"/>
      <c r="AN91" s="84"/>
      <c r="AO91" s="90">
        <v>170</v>
      </c>
      <c r="AP91" s="91"/>
      <c r="AQ91" s="91"/>
      <c r="AR91" s="91"/>
      <c r="AS91" s="91"/>
      <c r="AT91" s="91"/>
      <c r="AU91" s="91"/>
      <c r="AV91" s="92"/>
      <c r="AW91" s="90">
        <v>0</v>
      </c>
      <c r="AX91" s="91"/>
      <c r="AY91" s="91"/>
      <c r="AZ91" s="91"/>
      <c r="BA91" s="91"/>
      <c r="BB91" s="91"/>
      <c r="BC91" s="91"/>
      <c r="BD91" s="92"/>
      <c r="BE91" s="90">
        <f>AO91</f>
        <v>170</v>
      </c>
      <c r="BF91" s="91"/>
      <c r="BG91" s="91"/>
      <c r="BH91" s="91"/>
      <c r="BI91" s="91"/>
      <c r="BJ91" s="91"/>
      <c r="BK91" s="91"/>
      <c r="BL91" s="92"/>
    </row>
    <row r="92" spans="1:64" s="46" customFormat="1" ht="17.100000000000001" customHeight="1" x14ac:dyDescent="0.2">
      <c r="A92" s="54">
        <v>0</v>
      </c>
      <c r="B92" s="54"/>
      <c r="C92" s="54"/>
      <c r="D92" s="54"/>
      <c r="E92" s="54"/>
      <c r="F92" s="54"/>
      <c r="G92" s="55" t="s">
        <v>69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58"/>
      <c r="AA92" s="58"/>
      <c r="AB92" s="58"/>
      <c r="AC92" s="58"/>
      <c r="AD92" s="58"/>
      <c r="AE92" s="59"/>
      <c r="AF92" s="60"/>
      <c r="AG92" s="60"/>
      <c r="AH92" s="60"/>
      <c r="AI92" s="60"/>
      <c r="AJ92" s="60"/>
      <c r="AK92" s="60"/>
      <c r="AL92" s="60"/>
      <c r="AM92" s="60"/>
      <c r="AN92" s="61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</row>
    <row r="93" spans="1:64" s="47" customFormat="1" ht="29.1" customHeight="1" x14ac:dyDescent="0.2">
      <c r="A93" s="50">
        <v>11</v>
      </c>
      <c r="B93" s="50"/>
      <c r="C93" s="50"/>
      <c r="D93" s="50"/>
      <c r="E93" s="50"/>
      <c r="F93" s="50"/>
      <c r="G93" s="51" t="s">
        <v>92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67" t="s">
        <v>100</v>
      </c>
      <c r="AA93" s="68"/>
      <c r="AB93" s="68"/>
      <c r="AC93" s="68"/>
      <c r="AD93" s="69"/>
      <c r="AE93" s="76" t="s">
        <v>93</v>
      </c>
      <c r="AF93" s="77"/>
      <c r="AG93" s="77"/>
      <c r="AH93" s="77"/>
      <c r="AI93" s="77"/>
      <c r="AJ93" s="77"/>
      <c r="AK93" s="77"/>
      <c r="AL93" s="77"/>
      <c r="AM93" s="77"/>
      <c r="AN93" s="78"/>
      <c r="AO93" s="49">
        <f>AO80/AO88</f>
        <v>22519.168126684635</v>
      </c>
      <c r="AP93" s="49"/>
      <c r="AQ93" s="49"/>
      <c r="AR93" s="49"/>
      <c r="AS93" s="49"/>
      <c r="AT93" s="49"/>
      <c r="AU93" s="49"/>
      <c r="AV93" s="49"/>
      <c r="AW93" s="49">
        <f>AW80/AO88</f>
        <v>504.56738544474393</v>
      </c>
      <c r="AX93" s="49"/>
      <c r="AY93" s="49"/>
      <c r="AZ93" s="49"/>
      <c r="BA93" s="49"/>
      <c r="BB93" s="49"/>
      <c r="BC93" s="49"/>
      <c r="BD93" s="49"/>
      <c r="BE93" s="49">
        <f>BE80/BE88</f>
        <v>23023.73551212938</v>
      </c>
      <c r="BF93" s="49"/>
      <c r="BG93" s="49"/>
      <c r="BH93" s="49"/>
      <c r="BI93" s="49"/>
      <c r="BJ93" s="49"/>
      <c r="BK93" s="49"/>
      <c r="BL93" s="49"/>
    </row>
    <row r="94" spans="1:64" s="47" customFormat="1" ht="33.950000000000003" customHeight="1" x14ac:dyDescent="0.2">
      <c r="A94" s="85">
        <v>12</v>
      </c>
      <c r="B94" s="86"/>
      <c r="C94" s="86"/>
      <c r="D94" s="86"/>
      <c r="E94" s="86"/>
      <c r="F94" s="87"/>
      <c r="G94" s="51" t="s">
        <v>118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70"/>
      <c r="AA94" s="71"/>
      <c r="AB94" s="71"/>
      <c r="AC94" s="71"/>
      <c r="AD94" s="72"/>
      <c r="AE94" s="79"/>
      <c r="AF94" s="80"/>
      <c r="AG94" s="80"/>
      <c r="AH94" s="80"/>
      <c r="AI94" s="80"/>
      <c r="AJ94" s="80"/>
      <c r="AK94" s="80"/>
      <c r="AL94" s="80"/>
      <c r="AM94" s="80"/>
      <c r="AN94" s="81"/>
      <c r="AO94" s="90">
        <f>AO82/AO91</f>
        <v>1820.0941176470587</v>
      </c>
      <c r="AP94" s="91"/>
      <c r="AQ94" s="91"/>
      <c r="AR94" s="91"/>
      <c r="AS94" s="91"/>
      <c r="AT94" s="91"/>
      <c r="AU94" s="91"/>
      <c r="AV94" s="92"/>
      <c r="AW94" s="90">
        <v>0</v>
      </c>
      <c r="AX94" s="91"/>
      <c r="AY94" s="91"/>
      <c r="AZ94" s="91"/>
      <c r="BA94" s="91"/>
      <c r="BB94" s="91"/>
      <c r="BC94" s="91"/>
      <c r="BD94" s="92"/>
      <c r="BE94" s="49">
        <f>AO94</f>
        <v>1820.0941176470587</v>
      </c>
      <c r="BF94" s="49"/>
      <c r="BG94" s="49"/>
      <c r="BH94" s="49"/>
      <c r="BI94" s="49"/>
      <c r="BJ94" s="49"/>
      <c r="BK94" s="49"/>
      <c r="BL94" s="49"/>
    </row>
    <row r="95" spans="1:64" s="47" customFormat="1" ht="32.450000000000003" customHeight="1" x14ac:dyDescent="0.2">
      <c r="A95" s="50">
        <v>13</v>
      </c>
      <c r="B95" s="50"/>
      <c r="C95" s="50"/>
      <c r="D95" s="50"/>
      <c r="E95" s="50"/>
      <c r="F95" s="50"/>
      <c r="G95" s="51" t="s">
        <v>108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70"/>
      <c r="AA95" s="71"/>
      <c r="AB95" s="71"/>
      <c r="AC95" s="71"/>
      <c r="AD95" s="72"/>
      <c r="AE95" s="79"/>
      <c r="AF95" s="80"/>
      <c r="AG95" s="80"/>
      <c r="AH95" s="80"/>
      <c r="AI95" s="80"/>
      <c r="AJ95" s="80"/>
      <c r="AK95" s="80"/>
      <c r="AL95" s="80"/>
      <c r="AM95" s="80"/>
      <c r="AN95" s="81"/>
      <c r="AO95" s="49">
        <f>47229151/12/261.08</f>
        <v>15074.929459680305</v>
      </c>
      <c r="AP95" s="49"/>
      <c r="AQ95" s="49"/>
      <c r="AR95" s="49"/>
      <c r="AS95" s="49"/>
      <c r="AT95" s="49"/>
      <c r="AU95" s="49"/>
      <c r="AV95" s="49"/>
      <c r="AW95" s="49">
        <v>0</v>
      </c>
      <c r="AX95" s="49"/>
      <c r="AY95" s="49"/>
      <c r="AZ95" s="49"/>
      <c r="BA95" s="49"/>
      <c r="BB95" s="49"/>
      <c r="BC95" s="49"/>
      <c r="BD95" s="49"/>
      <c r="BE95" s="49">
        <f>AO95</f>
        <v>15074.929459680305</v>
      </c>
      <c r="BF95" s="49"/>
      <c r="BG95" s="49"/>
      <c r="BH95" s="49"/>
      <c r="BI95" s="49"/>
      <c r="BJ95" s="49"/>
      <c r="BK95" s="49"/>
      <c r="BL95" s="49"/>
    </row>
    <row r="96" spans="1:64" s="47" customFormat="1" ht="33.6" customHeight="1" x14ac:dyDescent="0.2">
      <c r="A96" s="50">
        <v>14</v>
      </c>
      <c r="B96" s="50"/>
      <c r="C96" s="50"/>
      <c r="D96" s="50"/>
      <c r="E96" s="50"/>
      <c r="F96" s="50"/>
      <c r="G96" s="51" t="s">
        <v>135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73"/>
      <c r="AA96" s="74"/>
      <c r="AB96" s="74"/>
      <c r="AC96" s="74"/>
      <c r="AD96" s="75"/>
      <c r="AE96" s="82"/>
      <c r="AF96" s="83"/>
      <c r="AG96" s="83"/>
      <c r="AH96" s="83"/>
      <c r="AI96" s="83"/>
      <c r="AJ96" s="83"/>
      <c r="AK96" s="83"/>
      <c r="AL96" s="83"/>
      <c r="AM96" s="83"/>
      <c r="AN96" s="84"/>
      <c r="AO96" s="49">
        <f>AO85/AO90</f>
        <v>733.1733966745843</v>
      </c>
      <c r="AP96" s="49"/>
      <c r="AQ96" s="49"/>
      <c r="AR96" s="49"/>
      <c r="AS96" s="49"/>
      <c r="AT96" s="49"/>
      <c r="AU96" s="49"/>
      <c r="AV96" s="49"/>
      <c r="AW96" s="49">
        <f>AW85/AW90</f>
        <v>5400</v>
      </c>
      <c r="AX96" s="49"/>
      <c r="AY96" s="49"/>
      <c r="AZ96" s="49"/>
      <c r="BA96" s="49"/>
      <c r="BB96" s="49"/>
      <c r="BC96" s="49"/>
      <c r="BD96" s="49"/>
      <c r="BE96" s="49">
        <f>BE85/BE90</f>
        <v>755.2387706855792</v>
      </c>
      <c r="BF96" s="49"/>
      <c r="BG96" s="49"/>
      <c r="BH96" s="49"/>
      <c r="BI96" s="49"/>
      <c r="BJ96" s="49"/>
      <c r="BK96" s="49"/>
      <c r="BL96" s="49"/>
    </row>
    <row r="97" spans="1:64" s="46" customFormat="1" ht="14.45" customHeight="1" x14ac:dyDescent="0.2">
      <c r="A97" s="54">
        <v>0</v>
      </c>
      <c r="B97" s="54"/>
      <c r="C97" s="54"/>
      <c r="D97" s="54"/>
      <c r="E97" s="54"/>
      <c r="F97" s="54"/>
      <c r="G97" s="55" t="s">
        <v>70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7"/>
      <c r="Z97" s="58"/>
      <c r="AA97" s="58"/>
      <c r="AB97" s="58"/>
      <c r="AC97" s="58"/>
      <c r="AD97" s="58"/>
      <c r="AE97" s="59"/>
      <c r="AF97" s="60"/>
      <c r="AG97" s="60"/>
      <c r="AH97" s="60"/>
      <c r="AI97" s="60"/>
      <c r="AJ97" s="60"/>
      <c r="AK97" s="60"/>
      <c r="AL97" s="60"/>
      <c r="AM97" s="60"/>
      <c r="AN97" s="61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</row>
    <row r="98" spans="1:64" s="47" customFormat="1" ht="44.1" customHeight="1" x14ac:dyDescent="0.2">
      <c r="A98" s="50">
        <v>15</v>
      </c>
      <c r="B98" s="50"/>
      <c r="C98" s="50"/>
      <c r="D98" s="50"/>
      <c r="E98" s="50"/>
      <c r="F98" s="50"/>
      <c r="G98" s="51" t="s">
        <v>94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67" t="s">
        <v>71</v>
      </c>
      <c r="AA98" s="68"/>
      <c r="AB98" s="68"/>
      <c r="AC98" s="68"/>
      <c r="AD98" s="69"/>
      <c r="AE98" s="76" t="s">
        <v>79</v>
      </c>
      <c r="AF98" s="77"/>
      <c r="AG98" s="77"/>
      <c r="AH98" s="77"/>
      <c r="AI98" s="77"/>
      <c r="AJ98" s="77"/>
      <c r="AK98" s="77"/>
      <c r="AL98" s="77"/>
      <c r="AM98" s="77"/>
      <c r="AN98" s="78"/>
      <c r="AO98" s="49">
        <v>105</v>
      </c>
      <c r="AP98" s="49"/>
      <c r="AQ98" s="49"/>
      <c r="AR98" s="49"/>
      <c r="AS98" s="49"/>
      <c r="AT98" s="49"/>
      <c r="AU98" s="49"/>
      <c r="AV98" s="49"/>
      <c r="AW98" s="49">
        <v>0</v>
      </c>
      <c r="AX98" s="49"/>
      <c r="AY98" s="49"/>
      <c r="AZ98" s="49"/>
      <c r="BA98" s="49"/>
      <c r="BB98" s="49"/>
      <c r="BC98" s="49"/>
      <c r="BD98" s="49"/>
      <c r="BE98" s="49">
        <f>AO98</f>
        <v>105</v>
      </c>
      <c r="BF98" s="49"/>
      <c r="BG98" s="49"/>
      <c r="BH98" s="49"/>
      <c r="BI98" s="49"/>
      <c r="BJ98" s="49"/>
      <c r="BK98" s="49"/>
      <c r="BL98" s="49"/>
    </row>
    <row r="99" spans="1:64" s="47" customFormat="1" ht="45.95" customHeight="1" x14ac:dyDescent="0.2">
      <c r="A99" s="50">
        <v>16</v>
      </c>
      <c r="B99" s="50"/>
      <c r="C99" s="50"/>
      <c r="D99" s="50"/>
      <c r="E99" s="50"/>
      <c r="F99" s="50"/>
      <c r="G99" s="51" t="s">
        <v>95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70"/>
      <c r="AA99" s="71"/>
      <c r="AB99" s="71"/>
      <c r="AC99" s="71"/>
      <c r="AD99" s="72"/>
      <c r="AE99" s="79"/>
      <c r="AF99" s="80"/>
      <c r="AG99" s="80"/>
      <c r="AH99" s="80"/>
      <c r="AI99" s="80"/>
      <c r="AJ99" s="80"/>
      <c r="AK99" s="80"/>
      <c r="AL99" s="80"/>
      <c r="AM99" s="80"/>
      <c r="AN99" s="81"/>
      <c r="AO99" s="49">
        <v>102</v>
      </c>
      <c r="AP99" s="49"/>
      <c r="AQ99" s="49"/>
      <c r="AR99" s="49"/>
      <c r="AS99" s="49"/>
      <c r="AT99" s="49"/>
      <c r="AU99" s="49"/>
      <c r="AV99" s="49"/>
      <c r="AW99" s="49">
        <v>0</v>
      </c>
      <c r="AX99" s="49"/>
      <c r="AY99" s="49"/>
      <c r="AZ99" s="49"/>
      <c r="BA99" s="49"/>
      <c r="BB99" s="49"/>
      <c r="BC99" s="49"/>
      <c r="BD99" s="49"/>
      <c r="BE99" s="49">
        <f>AO99</f>
        <v>102</v>
      </c>
      <c r="BF99" s="49"/>
      <c r="BG99" s="49"/>
      <c r="BH99" s="49"/>
      <c r="BI99" s="49"/>
      <c r="BJ99" s="49"/>
      <c r="BK99" s="49"/>
      <c r="BL99" s="49"/>
    </row>
    <row r="100" spans="1:64" s="47" customFormat="1" ht="27.95" customHeight="1" x14ac:dyDescent="0.2">
      <c r="A100" s="50">
        <v>17</v>
      </c>
      <c r="B100" s="50"/>
      <c r="C100" s="50"/>
      <c r="D100" s="50"/>
      <c r="E100" s="50"/>
      <c r="F100" s="50"/>
      <c r="G100" s="51" t="s">
        <v>144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70"/>
      <c r="AA100" s="71"/>
      <c r="AB100" s="71"/>
      <c r="AC100" s="71"/>
      <c r="AD100" s="72"/>
      <c r="AE100" s="79"/>
      <c r="AF100" s="80"/>
      <c r="AG100" s="80"/>
      <c r="AH100" s="80"/>
      <c r="AI100" s="80"/>
      <c r="AJ100" s="80"/>
      <c r="AK100" s="80"/>
      <c r="AL100" s="80"/>
      <c r="AM100" s="80"/>
      <c r="AN100" s="81"/>
      <c r="AO100" s="49">
        <v>0</v>
      </c>
      <c r="AP100" s="49"/>
      <c r="AQ100" s="49"/>
      <c r="AR100" s="49"/>
      <c r="AS100" s="49"/>
      <c r="AT100" s="49"/>
      <c r="AU100" s="49"/>
      <c r="AV100" s="49"/>
      <c r="AW100" s="49">
        <f>1497556/1442242%</f>
        <v>103.8352786841598</v>
      </c>
      <c r="AX100" s="49"/>
      <c r="AY100" s="49"/>
      <c r="AZ100" s="49"/>
      <c r="BA100" s="49"/>
      <c r="BB100" s="49"/>
      <c r="BC100" s="49"/>
      <c r="BD100" s="49"/>
      <c r="BE100" s="49">
        <f>AW100</f>
        <v>103.8352786841598</v>
      </c>
      <c r="BF100" s="49"/>
      <c r="BG100" s="49"/>
      <c r="BH100" s="49"/>
      <c r="BI100" s="49"/>
      <c r="BJ100" s="49"/>
      <c r="BK100" s="49"/>
      <c r="BL100" s="49"/>
    </row>
    <row r="101" spans="1:64" s="47" customFormat="1" ht="29.45" customHeight="1" x14ac:dyDescent="0.2">
      <c r="A101" s="50">
        <v>18</v>
      </c>
      <c r="B101" s="50"/>
      <c r="C101" s="50"/>
      <c r="D101" s="50"/>
      <c r="E101" s="50"/>
      <c r="F101" s="50"/>
      <c r="G101" s="51" t="s">
        <v>80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73"/>
      <c r="AA101" s="74"/>
      <c r="AB101" s="74"/>
      <c r="AC101" s="74"/>
      <c r="AD101" s="75"/>
      <c r="AE101" s="82"/>
      <c r="AF101" s="83"/>
      <c r="AG101" s="83"/>
      <c r="AH101" s="83"/>
      <c r="AI101" s="83"/>
      <c r="AJ101" s="83"/>
      <c r="AK101" s="83"/>
      <c r="AL101" s="83"/>
      <c r="AM101" s="83"/>
      <c r="AN101" s="84"/>
      <c r="AO101" s="49">
        <f>60867632/66836891%</f>
        <v>91.068915817762971</v>
      </c>
      <c r="AP101" s="49"/>
      <c r="AQ101" s="49"/>
      <c r="AR101" s="49"/>
      <c r="AS101" s="49"/>
      <c r="AT101" s="49"/>
      <c r="AU101" s="49"/>
      <c r="AV101" s="49"/>
      <c r="AW101" s="49">
        <f>1034396/1497556%</f>
        <v>69.072275093552435</v>
      </c>
      <c r="AX101" s="49"/>
      <c r="AY101" s="49"/>
      <c r="AZ101" s="49"/>
      <c r="BA101" s="49"/>
      <c r="BB101" s="49"/>
      <c r="BC101" s="49"/>
      <c r="BD101" s="49"/>
      <c r="BE101" s="49">
        <f>61902028/68334447%</f>
        <v>90.586857313705934</v>
      </c>
      <c r="BF101" s="49"/>
      <c r="BG101" s="49"/>
      <c r="BH101" s="49"/>
      <c r="BI101" s="49"/>
      <c r="BJ101" s="49"/>
      <c r="BK101" s="49"/>
      <c r="BL101" s="49"/>
    </row>
    <row r="102" spans="1:64" s="47" customFormat="1" ht="33" hidden="1" customHeight="1" x14ac:dyDescent="0.2">
      <c r="A102" s="50">
        <v>23</v>
      </c>
      <c r="B102" s="50"/>
      <c r="C102" s="50"/>
      <c r="D102" s="50"/>
      <c r="E102" s="50"/>
      <c r="F102" s="50"/>
      <c r="G102" s="51" t="s">
        <v>123</v>
      </c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63" t="s">
        <v>71</v>
      </c>
      <c r="AA102" s="63"/>
      <c r="AB102" s="63"/>
      <c r="AC102" s="63"/>
      <c r="AD102" s="63"/>
      <c r="AE102" s="64" t="s">
        <v>79</v>
      </c>
      <c r="AF102" s="65"/>
      <c r="AG102" s="65"/>
      <c r="AH102" s="65"/>
      <c r="AI102" s="65"/>
      <c r="AJ102" s="65"/>
      <c r="AK102" s="65"/>
      <c r="AL102" s="65"/>
      <c r="AM102" s="65"/>
      <c r="AN102" s="66"/>
      <c r="AO102" s="49">
        <v>100</v>
      </c>
      <c r="AP102" s="49"/>
      <c r="AQ102" s="49"/>
      <c r="AR102" s="49"/>
      <c r="AS102" s="49"/>
      <c r="AT102" s="49"/>
      <c r="AU102" s="49"/>
      <c r="AV102" s="49"/>
      <c r="AW102" s="49">
        <v>0</v>
      </c>
      <c r="AX102" s="49"/>
      <c r="AY102" s="49"/>
      <c r="AZ102" s="49"/>
      <c r="BA102" s="49"/>
      <c r="BB102" s="49"/>
      <c r="BC102" s="49"/>
      <c r="BD102" s="49"/>
      <c r="BE102" s="49">
        <v>100</v>
      </c>
      <c r="BF102" s="49"/>
      <c r="BG102" s="49"/>
      <c r="BH102" s="49"/>
      <c r="BI102" s="49"/>
      <c r="BJ102" s="49"/>
      <c r="BK102" s="49"/>
      <c r="BL102" s="49"/>
    </row>
    <row r="103" spans="1:64" s="47" customFormat="1" ht="60" hidden="1" customHeight="1" x14ac:dyDescent="0.2">
      <c r="A103" s="50">
        <v>24</v>
      </c>
      <c r="B103" s="50"/>
      <c r="C103" s="50"/>
      <c r="D103" s="50"/>
      <c r="E103" s="50"/>
      <c r="F103" s="50"/>
      <c r="G103" s="51" t="s">
        <v>126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63" t="s">
        <v>71</v>
      </c>
      <c r="AA103" s="63"/>
      <c r="AB103" s="63"/>
      <c r="AC103" s="63"/>
      <c r="AD103" s="63"/>
      <c r="AE103" s="64" t="s">
        <v>79</v>
      </c>
      <c r="AF103" s="65"/>
      <c r="AG103" s="65"/>
      <c r="AH103" s="65"/>
      <c r="AI103" s="65"/>
      <c r="AJ103" s="65"/>
      <c r="AK103" s="65"/>
      <c r="AL103" s="65"/>
      <c r="AM103" s="65"/>
      <c r="AN103" s="66"/>
      <c r="AO103" s="49">
        <v>0</v>
      </c>
      <c r="AP103" s="49"/>
      <c r="AQ103" s="49"/>
      <c r="AR103" s="49"/>
      <c r="AS103" s="49"/>
      <c r="AT103" s="49"/>
      <c r="AU103" s="49"/>
      <c r="AV103" s="49"/>
      <c r="AW103" s="49">
        <v>100</v>
      </c>
      <c r="AX103" s="49"/>
      <c r="AY103" s="49"/>
      <c r="AZ103" s="49"/>
      <c r="BA103" s="49"/>
      <c r="BB103" s="49"/>
      <c r="BC103" s="49"/>
      <c r="BD103" s="49"/>
      <c r="BE103" s="49">
        <v>100</v>
      </c>
      <c r="BF103" s="49"/>
      <c r="BG103" s="49"/>
      <c r="BH103" s="49"/>
      <c r="BI103" s="49"/>
      <c r="BJ103" s="49"/>
      <c r="BK103" s="49"/>
      <c r="BL103" s="49"/>
    </row>
    <row r="104" spans="1:64" s="47" customFormat="1" ht="60" hidden="1" customHeight="1" x14ac:dyDescent="0.2">
      <c r="A104" s="85">
        <v>26</v>
      </c>
      <c r="B104" s="86"/>
      <c r="C104" s="86"/>
      <c r="D104" s="86"/>
      <c r="E104" s="86"/>
      <c r="F104" s="87"/>
      <c r="G104" s="51" t="s">
        <v>133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9"/>
      <c r="Z104" s="101" t="s">
        <v>71</v>
      </c>
      <c r="AA104" s="102"/>
      <c r="AB104" s="102"/>
      <c r="AC104" s="102"/>
      <c r="AD104" s="103"/>
      <c r="AE104" s="101" t="s">
        <v>119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90">
        <v>0</v>
      </c>
      <c r="AP104" s="91"/>
      <c r="AQ104" s="91"/>
      <c r="AR104" s="91"/>
      <c r="AS104" s="91"/>
      <c r="AT104" s="91"/>
      <c r="AU104" s="91"/>
      <c r="AV104" s="92"/>
      <c r="AW104" s="90">
        <v>100</v>
      </c>
      <c r="AX104" s="91"/>
      <c r="AY104" s="91"/>
      <c r="AZ104" s="91"/>
      <c r="BA104" s="91"/>
      <c r="BB104" s="91"/>
      <c r="BC104" s="91"/>
      <c r="BD104" s="92"/>
      <c r="BE104" s="90">
        <v>100</v>
      </c>
      <c r="BF104" s="91"/>
      <c r="BG104" s="91"/>
      <c r="BH104" s="91"/>
      <c r="BI104" s="91"/>
      <c r="BJ104" s="91"/>
      <c r="BK104" s="91"/>
      <c r="BL104" s="92"/>
    </row>
    <row r="105" spans="1:64" s="47" customFormat="1" ht="75" hidden="1" customHeight="1" x14ac:dyDescent="0.2">
      <c r="A105" s="85">
        <v>25</v>
      </c>
      <c r="B105" s="86"/>
      <c r="C105" s="86"/>
      <c r="D105" s="86"/>
      <c r="E105" s="86"/>
      <c r="F105" s="87"/>
      <c r="G105" s="51" t="s">
        <v>134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9"/>
      <c r="Z105" s="101" t="s">
        <v>71</v>
      </c>
      <c r="AA105" s="102"/>
      <c r="AB105" s="102"/>
      <c r="AC105" s="102"/>
      <c r="AD105" s="103"/>
      <c r="AE105" s="101" t="s">
        <v>119</v>
      </c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90">
        <v>0</v>
      </c>
      <c r="AP105" s="91"/>
      <c r="AQ105" s="91"/>
      <c r="AR105" s="91"/>
      <c r="AS105" s="91"/>
      <c r="AT105" s="91"/>
      <c r="AU105" s="91"/>
      <c r="AV105" s="92"/>
      <c r="AW105" s="90">
        <v>100</v>
      </c>
      <c r="AX105" s="91"/>
      <c r="AY105" s="91"/>
      <c r="AZ105" s="91"/>
      <c r="BA105" s="91"/>
      <c r="BB105" s="91"/>
      <c r="BC105" s="91"/>
      <c r="BD105" s="92"/>
      <c r="BE105" s="90">
        <v>100</v>
      </c>
      <c r="BF105" s="91"/>
      <c r="BG105" s="91"/>
      <c r="BH105" s="91"/>
      <c r="BI105" s="91"/>
      <c r="BJ105" s="91"/>
      <c r="BK105" s="91"/>
      <c r="BL105" s="92"/>
    </row>
    <row r="107" spans="1:64" ht="16.5" customHeight="1" x14ac:dyDescent="0.2">
      <c r="A107" s="148" t="s">
        <v>139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37"/>
      <c r="X107" s="37"/>
      <c r="Y107" s="37"/>
      <c r="Z107" s="37"/>
      <c r="AA107" s="37"/>
      <c r="AB107" s="37"/>
      <c r="AC107" s="38"/>
      <c r="AD107" s="38"/>
      <c r="AE107" s="38"/>
      <c r="AF107" s="38"/>
      <c r="AG107" s="38"/>
      <c r="AH107" s="37"/>
      <c r="AI107" s="37"/>
      <c r="AJ107" s="37"/>
      <c r="AK107" s="37"/>
      <c r="AL107" s="37"/>
      <c r="AM107" s="37"/>
      <c r="AN107" s="5"/>
      <c r="AO107" s="184" t="s">
        <v>140</v>
      </c>
      <c r="AP107" s="184"/>
      <c r="AQ107" s="184"/>
      <c r="AR107" s="184"/>
      <c r="AS107" s="184"/>
      <c r="AT107" s="184"/>
      <c r="AU107" s="184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</row>
    <row r="108" spans="1:64" x14ac:dyDescent="0.2">
      <c r="W108" s="141" t="s">
        <v>5</v>
      </c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O108" s="140" t="s">
        <v>115</v>
      </c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</row>
    <row r="109" spans="1:64" ht="15.75" customHeight="1" x14ac:dyDescent="0.2">
      <c r="A109" s="150" t="s">
        <v>3</v>
      </c>
      <c r="B109" s="150"/>
      <c r="C109" s="150"/>
      <c r="D109" s="150"/>
      <c r="E109" s="150"/>
      <c r="F109" s="150"/>
    </row>
    <row r="110" spans="1:64" ht="13.35" customHeight="1" x14ac:dyDescent="0.2">
      <c r="A110" s="146" t="s">
        <v>101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</row>
    <row r="111" spans="1:64" x14ac:dyDescent="0.2">
      <c r="A111" s="147" t="s">
        <v>47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</row>
    <row r="112" spans="1:64" ht="6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59" ht="15.6" customHeight="1" x14ac:dyDescent="0.2">
      <c r="A113" s="148" t="s">
        <v>102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37"/>
      <c r="X113" s="37"/>
      <c r="Y113" s="37"/>
      <c r="Z113" s="37"/>
      <c r="AA113" s="37"/>
      <c r="AB113" s="37"/>
      <c r="AC113" s="38"/>
      <c r="AD113" s="38"/>
      <c r="AE113" s="38"/>
      <c r="AF113" s="38"/>
      <c r="AG113" s="38"/>
      <c r="AH113" s="37"/>
      <c r="AI113" s="37"/>
      <c r="AJ113" s="37"/>
      <c r="AK113" s="37"/>
      <c r="AL113" s="37"/>
      <c r="AM113" s="37"/>
      <c r="AN113" s="5"/>
      <c r="AO113" s="185" t="s">
        <v>103</v>
      </c>
      <c r="AP113" s="185"/>
      <c r="AQ113" s="185"/>
      <c r="AR113" s="185"/>
      <c r="AS113" s="185"/>
      <c r="AT113" s="185"/>
      <c r="AU113" s="185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</row>
    <row r="114" spans="1:59" ht="9.6" customHeight="1" x14ac:dyDescent="0.2">
      <c r="W114" s="141" t="s">
        <v>5</v>
      </c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O114" s="140" t="s">
        <v>115</v>
      </c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</row>
    <row r="115" spans="1:59" x14ac:dyDescent="0.2">
      <c r="A115" s="145" t="s">
        <v>149</v>
      </c>
      <c r="B115" s="145"/>
      <c r="C115" s="145"/>
      <c r="D115" s="145"/>
      <c r="E115" s="145"/>
      <c r="F115" s="145"/>
      <c r="G115" s="41"/>
      <c r="H115" s="41"/>
    </row>
    <row r="116" spans="1:59" x14ac:dyDescent="0.2">
      <c r="A116" s="140" t="s">
        <v>45</v>
      </c>
      <c r="B116" s="140"/>
      <c r="C116" s="140"/>
      <c r="D116" s="140"/>
      <c r="E116" s="140"/>
      <c r="F116" s="140"/>
      <c r="G116" s="140"/>
      <c r="H116" s="140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59" x14ac:dyDescent="0.2">
      <c r="A117" s="42" t="s">
        <v>46</v>
      </c>
    </row>
  </sheetData>
  <mergeCells count="388"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G103:Y103"/>
    <mergeCell ref="Z103:AD103"/>
    <mergeCell ref="AE103:AN103"/>
    <mergeCell ref="AO103:AV103"/>
    <mergeCell ref="AW103:BD103"/>
    <mergeCell ref="BE103:BL103"/>
    <mergeCell ref="BE93:BL93"/>
    <mergeCell ref="BE82:BL82"/>
    <mergeCell ref="A91:F91"/>
    <mergeCell ref="G91:Y91"/>
    <mergeCell ref="AO91:AV91"/>
    <mergeCell ref="AW91:BD91"/>
    <mergeCell ref="BE91:BL91"/>
    <mergeCell ref="AE83:AN83"/>
    <mergeCell ref="AO83:AV83"/>
    <mergeCell ref="AW83:BD83"/>
    <mergeCell ref="A82:F82"/>
    <mergeCell ref="G82:Y82"/>
    <mergeCell ref="AO82:AV82"/>
    <mergeCell ref="AW82:BD82"/>
    <mergeCell ref="BE85:BL85"/>
    <mergeCell ref="A87:F87"/>
    <mergeCell ref="G87:Y87"/>
    <mergeCell ref="Z80:AD82"/>
    <mergeCell ref="G31:BL31"/>
    <mergeCell ref="A32:F32"/>
    <mergeCell ref="G32:BL32"/>
    <mergeCell ref="A34:BL34"/>
    <mergeCell ref="A35:BL35"/>
    <mergeCell ref="A41:F41"/>
    <mergeCell ref="AO87:AV87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G41:BL41"/>
    <mergeCell ref="A25:BL25"/>
    <mergeCell ref="A26:BL26"/>
    <mergeCell ref="A28:BL28"/>
    <mergeCell ref="A29:F29"/>
    <mergeCell ref="A30:F30"/>
    <mergeCell ref="G30:BL30"/>
    <mergeCell ref="AO107:AU107"/>
    <mergeCell ref="AO113:AU11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AZ45"/>
    <mergeCell ref="A46:C47"/>
    <mergeCell ref="D46:AB47"/>
    <mergeCell ref="AC46:AJ47"/>
    <mergeCell ref="AK46:AR47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R72:AY72"/>
    <mergeCell ref="AC53:AJ53"/>
    <mergeCell ref="AK53:AR53"/>
    <mergeCell ref="AS53:AZ53"/>
    <mergeCell ref="BE75:BL75"/>
    <mergeCell ref="A110:AS110"/>
    <mergeCell ref="A111:AS111"/>
    <mergeCell ref="A113:V113"/>
    <mergeCell ref="A107:V107"/>
    <mergeCell ref="W108:AM108"/>
    <mergeCell ref="AO108:BG108"/>
    <mergeCell ref="A109:F109"/>
    <mergeCell ref="BE77:BL77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AO80:AV80"/>
    <mergeCell ref="AW80:BD80"/>
    <mergeCell ref="BE80:BL80"/>
    <mergeCell ref="A116:H116"/>
    <mergeCell ref="W114:AM114"/>
    <mergeCell ref="AO114:BG114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83:BL83"/>
    <mergeCell ref="A84:F84"/>
    <mergeCell ref="G84:Y84"/>
    <mergeCell ref="AE84:AN84"/>
    <mergeCell ref="AO84:AV84"/>
    <mergeCell ref="AW84:BD84"/>
    <mergeCell ref="BE84:BL84"/>
    <mergeCell ref="A83:F83"/>
    <mergeCell ref="A115:F115"/>
    <mergeCell ref="A103:F103"/>
    <mergeCell ref="G83:Y83"/>
    <mergeCell ref="A76:F76"/>
    <mergeCell ref="G76:Y76"/>
    <mergeCell ref="Z76:AD76"/>
    <mergeCell ref="AE76:AN76"/>
    <mergeCell ref="AO76:AV76"/>
    <mergeCell ref="A72:C72"/>
    <mergeCell ref="D72:AA72"/>
    <mergeCell ref="AB72:AI72"/>
    <mergeCell ref="AJ72:AQ72"/>
    <mergeCell ref="A81:F81"/>
    <mergeCell ref="G81:Y81"/>
    <mergeCell ref="AO81:AV81"/>
    <mergeCell ref="A79:F79"/>
    <mergeCell ref="G79:Y79"/>
    <mergeCell ref="AE80:AN82"/>
    <mergeCell ref="Z83:AD84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Z87:AD87"/>
    <mergeCell ref="AE87:AN87"/>
    <mergeCell ref="BE88:BL88"/>
    <mergeCell ref="A89:F89"/>
    <mergeCell ref="G89:Y89"/>
    <mergeCell ref="AO89:AV89"/>
    <mergeCell ref="AW89:BD89"/>
    <mergeCell ref="BE89:BL89"/>
    <mergeCell ref="A88:F88"/>
    <mergeCell ref="G88:Y88"/>
    <mergeCell ref="AO88:AV88"/>
    <mergeCell ref="AW88:BD88"/>
    <mergeCell ref="Z88:AD91"/>
    <mergeCell ref="AE88:AN89"/>
    <mergeCell ref="AE90:AN91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O90:AV90"/>
    <mergeCell ref="AW90:BD90"/>
    <mergeCell ref="A93:F93"/>
    <mergeCell ref="G93:Y93"/>
    <mergeCell ref="AO93:AV93"/>
    <mergeCell ref="AW93:BD93"/>
    <mergeCell ref="A94:F94"/>
    <mergeCell ref="G94:Y94"/>
    <mergeCell ref="AO94:AV94"/>
    <mergeCell ref="AW94:BD94"/>
    <mergeCell ref="BE94:BL94"/>
    <mergeCell ref="Z93:AD96"/>
    <mergeCell ref="AE93:AN96"/>
    <mergeCell ref="AW97:BD97"/>
    <mergeCell ref="BE97:BL97"/>
    <mergeCell ref="A96:F96"/>
    <mergeCell ref="G96:Y96"/>
    <mergeCell ref="AO96:AV96"/>
    <mergeCell ref="AW96:BD96"/>
    <mergeCell ref="AO95:AV95"/>
    <mergeCell ref="AW95:BD95"/>
    <mergeCell ref="BE95:BL95"/>
    <mergeCell ref="A95:F95"/>
    <mergeCell ref="G95:Y95"/>
    <mergeCell ref="A102:F102"/>
    <mergeCell ref="G102:Y102"/>
    <mergeCell ref="Z102:AD102"/>
    <mergeCell ref="AE102:AN102"/>
    <mergeCell ref="AO102:AV102"/>
    <mergeCell ref="AW102:BD102"/>
    <mergeCell ref="BE102:BL102"/>
    <mergeCell ref="A100:F100"/>
    <mergeCell ref="G100:Y100"/>
    <mergeCell ref="AO100:AV100"/>
    <mergeCell ref="AW100:BD100"/>
    <mergeCell ref="Z98:AD101"/>
    <mergeCell ref="AE98:AN101"/>
    <mergeCell ref="AW81:BD81"/>
    <mergeCell ref="BE81:BL81"/>
    <mergeCell ref="A101:F101"/>
    <mergeCell ref="G101:Y101"/>
    <mergeCell ref="AO101:AV101"/>
    <mergeCell ref="AW101:BD101"/>
    <mergeCell ref="BE101:BL101"/>
    <mergeCell ref="BE100:BL100"/>
    <mergeCell ref="BE98:BL98"/>
    <mergeCell ref="A99:F99"/>
    <mergeCell ref="G99:Y99"/>
    <mergeCell ref="AO99:AV99"/>
    <mergeCell ref="AW99:BD99"/>
    <mergeCell ref="BE99:BL99"/>
    <mergeCell ref="A98:F98"/>
    <mergeCell ref="G98:Y98"/>
    <mergeCell ref="AO98:AV98"/>
    <mergeCell ref="AW98:BD98"/>
    <mergeCell ref="BE96:BL96"/>
    <mergeCell ref="A97:F97"/>
    <mergeCell ref="G97:Y97"/>
    <mergeCell ref="Z97:AD97"/>
    <mergeCell ref="AE97:AN97"/>
    <mergeCell ref="AO97:AV97"/>
  </mergeCells>
  <conditionalFormatting sqref="G78:L78 G80 G103 G85 G105">
    <cfRule type="cellIs" dxfId="50" priority="57" stopIfTrue="1" operator="equal">
      <formula>$G77</formula>
    </cfRule>
  </conditionalFormatting>
  <conditionalFormatting sqref="D50 D54:D57">
    <cfRule type="cellIs" dxfId="49" priority="58" stopIfTrue="1" operator="equal">
      <formula>$D49</formula>
    </cfRule>
  </conditionalFormatting>
  <conditionalFormatting sqref="A78:F78 A86">
    <cfRule type="cellIs" dxfId="48" priority="59" stopIfTrue="1" operator="equal">
      <formula>0</formula>
    </cfRule>
  </conditionalFormatting>
  <conditionalFormatting sqref="D51">
    <cfRule type="cellIs" dxfId="47" priority="56" stopIfTrue="1" operator="equal">
      <formula>$D50</formula>
    </cfRule>
  </conditionalFormatting>
  <conditionalFormatting sqref="D52">
    <cfRule type="cellIs" dxfId="46" priority="55" stopIfTrue="1" operator="equal">
      <formula>$D51</formula>
    </cfRule>
  </conditionalFormatting>
  <conditionalFormatting sqref="D53">
    <cfRule type="cellIs" dxfId="45" priority="54" stopIfTrue="1" operator="equal">
      <formula>$D52</formula>
    </cfRule>
  </conditionalFormatting>
  <conditionalFormatting sqref="D63">
    <cfRule type="cellIs" dxfId="44" priority="52" stopIfTrue="1" operator="equal">
      <formula>$D54</formula>
    </cfRule>
  </conditionalFormatting>
  <conditionalFormatting sqref="G79">
    <cfRule type="cellIs" dxfId="43" priority="49" stopIfTrue="1" operator="equal">
      <formula>$G78</formula>
    </cfRule>
  </conditionalFormatting>
  <conditionalFormatting sqref="A79:F79">
    <cfRule type="cellIs" dxfId="42" priority="50" stopIfTrue="1" operator="equal">
      <formula>0</formula>
    </cfRule>
  </conditionalFormatting>
  <conditionalFormatting sqref="A80:F80 A81:A82">
    <cfRule type="cellIs" dxfId="41" priority="48" stopIfTrue="1" operator="equal">
      <formula>0</formula>
    </cfRule>
  </conditionalFormatting>
  <conditionalFormatting sqref="G83">
    <cfRule type="cellIs" dxfId="40" priority="45" stopIfTrue="1" operator="equal">
      <formula>$G80</formula>
    </cfRule>
  </conditionalFormatting>
  <conditionalFormatting sqref="A83:F83">
    <cfRule type="cellIs" dxfId="39" priority="46" stopIfTrue="1" operator="equal">
      <formula>0</formula>
    </cfRule>
  </conditionalFormatting>
  <conditionalFormatting sqref="G84">
    <cfRule type="cellIs" dxfId="38" priority="43" stopIfTrue="1" operator="equal">
      <formula>$G83</formula>
    </cfRule>
  </conditionalFormatting>
  <conditionalFormatting sqref="A84:F84">
    <cfRule type="cellIs" dxfId="37" priority="44" stopIfTrue="1" operator="equal">
      <formula>0</formula>
    </cfRule>
  </conditionalFormatting>
  <conditionalFormatting sqref="A85:F85">
    <cfRule type="cellIs" dxfId="36" priority="42" stopIfTrue="1" operator="equal">
      <formula>0</formula>
    </cfRule>
  </conditionalFormatting>
  <conditionalFormatting sqref="G87 G92">
    <cfRule type="cellIs" dxfId="35" priority="39" stopIfTrue="1" operator="equal">
      <formula>$G85</formula>
    </cfRule>
  </conditionalFormatting>
  <conditionalFormatting sqref="A87:F87">
    <cfRule type="cellIs" dxfId="34" priority="40" stopIfTrue="1" operator="equal">
      <formula>0</formula>
    </cfRule>
  </conditionalFormatting>
  <conditionalFormatting sqref="G88">
    <cfRule type="cellIs" dxfId="33" priority="37" stopIfTrue="1" operator="equal">
      <formula>$G87</formula>
    </cfRule>
  </conditionalFormatting>
  <conditionalFormatting sqref="A88:F88">
    <cfRule type="cellIs" dxfId="32" priority="38" stopIfTrue="1" operator="equal">
      <formula>0</formula>
    </cfRule>
  </conditionalFormatting>
  <conditionalFormatting sqref="G89">
    <cfRule type="cellIs" dxfId="31" priority="35" stopIfTrue="1" operator="equal">
      <formula>$G88</formula>
    </cfRule>
  </conditionalFormatting>
  <conditionalFormatting sqref="A89:F89">
    <cfRule type="cellIs" dxfId="30" priority="36" stopIfTrue="1" operator="equal">
      <formula>0</formula>
    </cfRule>
  </conditionalFormatting>
  <conditionalFormatting sqref="G90:G91">
    <cfRule type="cellIs" dxfId="29" priority="33" stopIfTrue="1" operator="equal">
      <formula>$G89</formula>
    </cfRule>
  </conditionalFormatting>
  <conditionalFormatting sqref="A90:F90 A91">
    <cfRule type="cellIs" dxfId="28" priority="34" stopIfTrue="1" operator="equal">
      <formula>0</formula>
    </cfRule>
  </conditionalFormatting>
  <conditionalFormatting sqref="G82">
    <cfRule type="cellIs" dxfId="27" priority="31" stopIfTrue="1" operator="equal">
      <formula>$G80</formula>
    </cfRule>
  </conditionalFormatting>
  <conditionalFormatting sqref="A92:F92">
    <cfRule type="cellIs" dxfId="26" priority="32" stopIfTrue="1" operator="equal">
      <formula>0</formula>
    </cfRule>
  </conditionalFormatting>
  <conditionalFormatting sqref="G93:G94">
    <cfRule type="cellIs" dxfId="25" priority="29" stopIfTrue="1" operator="equal">
      <formula>$G92</formula>
    </cfRule>
  </conditionalFormatting>
  <conditionalFormatting sqref="A93:F93 A94">
    <cfRule type="cellIs" dxfId="24" priority="30" stopIfTrue="1" operator="equal">
      <formula>0</formula>
    </cfRule>
  </conditionalFormatting>
  <conditionalFormatting sqref="G95">
    <cfRule type="cellIs" dxfId="23" priority="27" stopIfTrue="1" operator="equal">
      <formula>$G93</formula>
    </cfRule>
  </conditionalFormatting>
  <conditionalFormatting sqref="A95:F95">
    <cfRule type="cellIs" dxfId="22" priority="28" stopIfTrue="1" operator="equal">
      <formula>0</formula>
    </cfRule>
  </conditionalFormatting>
  <conditionalFormatting sqref="G96">
    <cfRule type="cellIs" dxfId="21" priority="25" stopIfTrue="1" operator="equal">
      <formula>$G95</formula>
    </cfRule>
  </conditionalFormatting>
  <conditionalFormatting sqref="A96:F96">
    <cfRule type="cellIs" dxfId="20" priority="26" stopIfTrue="1" operator="equal">
      <formula>0</formula>
    </cfRule>
  </conditionalFormatting>
  <conditionalFormatting sqref="G97">
    <cfRule type="cellIs" dxfId="19" priority="23" stopIfTrue="1" operator="equal">
      <formula>$G96</formula>
    </cfRule>
  </conditionalFormatting>
  <conditionalFormatting sqref="A97:F97">
    <cfRule type="cellIs" dxfId="18" priority="24" stopIfTrue="1" operator="equal">
      <formula>0</formula>
    </cfRule>
  </conditionalFormatting>
  <conditionalFormatting sqref="G98">
    <cfRule type="cellIs" dxfId="17" priority="21" stopIfTrue="1" operator="equal">
      <formula>$G97</formula>
    </cfRule>
  </conditionalFormatting>
  <conditionalFormatting sqref="A98:F98">
    <cfRule type="cellIs" dxfId="16" priority="22" stopIfTrue="1" operator="equal">
      <formula>0</formula>
    </cfRule>
  </conditionalFormatting>
  <conditionalFormatting sqref="G99">
    <cfRule type="cellIs" dxfId="15" priority="19" stopIfTrue="1" operator="equal">
      <formula>$G98</formula>
    </cfRule>
  </conditionalFormatting>
  <conditionalFormatting sqref="A99:F99">
    <cfRule type="cellIs" dxfId="14" priority="20" stopIfTrue="1" operator="equal">
      <formula>0</formula>
    </cfRule>
  </conditionalFormatting>
  <conditionalFormatting sqref="G100">
    <cfRule type="cellIs" dxfId="13" priority="17" stopIfTrue="1" operator="equal">
      <formula>$G99</formula>
    </cfRule>
  </conditionalFormatting>
  <conditionalFormatting sqref="A100:F100">
    <cfRule type="cellIs" dxfId="12" priority="18" stopIfTrue="1" operator="equal">
      <formula>0</formula>
    </cfRule>
  </conditionalFormatting>
  <conditionalFormatting sqref="G102">
    <cfRule type="cellIs" dxfId="11" priority="15" stopIfTrue="1" operator="equal">
      <formula>$G100</formula>
    </cfRule>
  </conditionalFormatting>
  <conditionalFormatting sqref="A102:F102">
    <cfRule type="cellIs" dxfId="10" priority="16" stopIfTrue="1" operator="equal">
      <formula>0</formula>
    </cfRule>
  </conditionalFormatting>
  <conditionalFormatting sqref="D62">
    <cfRule type="cellIs" dxfId="9" priority="12" stopIfTrue="1" operator="equal">
      <formula>$D55</formula>
    </cfRule>
  </conditionalFormatting>
  <conditionalFormatting sqref="G81">
    <cfRule type="cellIs" dxfId="8" priority="11" stopIfTrue="1" operator="equal">
      <formula>$G80</formula>
    </cfRule>
  </conditionalFormatting>
  <conditionalFormatting sqref="G101">
    <cfRule type="cellIs" dxfId="7" priority="9" stopIfTrue="1" operator="equal">
      <formula>$G99</formula>
    </cfRule>
  </conditionalFormatting>
  <conditionalFormatting sqref="A101:F101">
    <cfRule type="cellIs" dxfId="6" priority="10" stopIfTrue="1" operator="equal">
      <formula>0</formula>
    </cfRule>
  </conditionalFormatting>
  <conditionalFormatting sqref="A103:F103">
    <cfRule type="cellIs" dxfId="5" priority="7" stopIfTrue="1" operator="equal">
      <formula>0</formula>
    </cfRule>
  </conditionalFormatting>
  <conditionalFormatting sqref="D61">
    <cfRule type="cellIs" dxfId="4" priority="62" stopIfTrue="1" operator="equal">
      <formula>$D57</formula>
    </cfRule>
  </conditionalFormatting>
  <conditionalFormatting sqref="D58:D59">
    <cfRule type="cellIs" dxfId="3" priority="4" stopIfTrue="1" operator="equal">
      <formula>$D55</formula>
    </cfRule>
  </conditionalFormatting>
  <conditionalFormatting sqref="D60">
    <cfRule type="cellIs" dxfId="2" priority="3" stopIfTrue="1" operator="equal">
      <formula>$D57</formula>
    </cfRule>
  </conditionalFormatting>
  <conditionalFormatting sqref="A104:A105">
    <cfRule type="cellIs" dxfId="1" priority="1" stopIfTrue="1" operator="equal">
      <formula>0</formula>
    </cfRule>
  </conditionalFormatting>
  <conditionalFormatting sqref="G86 G104">
    <cfRule type="cellIs" dxfId="0" priority="6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2025-01-08T11:09:54Z</cp:lastPrinted>
  <dcterms:created xsi:type="dcterms:W3CDTF">2016-08-15T09:54:21Z</dcterms:created>
  <dcterms:modified xsi:type="dcterms:W3CDTF">2025-01-29T13:48:46Z</dcterms:modified>
</cp:coreProperties>
</file>