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лютий\2002\Папорт культура\"/>
    </mc:Choice>
  </mc:AlternateContent>
  <bookViews>
    <workbookView xWindow="0" yWindow="0" windowWidth="28800" windowHeight="11970"/>
  </bookViews>
  <sheets>
    <sheet name="101404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8" i="1"/>
  <c r="G18" i="1"/>
  <c r="E41" i="1"/>
  <c r="C42" i="1"/>
  <c r="C50" i="1" s="1"/>
  <c r="D42" i="1"/>
  <c r="E42" i="1"/>
  <c r="D50" i="1"/>
  <c r="D51" i="1" s="1"/>
  <c r="G60" i="1"/>
  <c r="E61" i="1"/>
  <c r="G61" i="1" s="1"/>
  <c r="G59" i="1" s="1"/>
  <c r="G62" i="1"/>
  <c r="E63" i="1"/>
  <c r="G63" i="1"/>
  <c r="F66" i="1"/>
  <c r="G66" i="1"/>
  <c r="G68" i="1"/>
  <c r="G69" i="1"/>
  <c r="E72" i="1"/>
  <c r="F72" i="1"/>
  <c r="F77" i="1" s="1"/>
  <c r="G73" i="1"/>
  <c r="G72" i="1" s="1"/>
  <c r="G81" i="1" s="1"/>
  <c r="G74" i="1"/>
  <c r="F75" i="1"/>
  <c r="G75" i="1" s="1"/>
  <c r="G76" i="1"/>
  <c r="E81" i="1"/>
  <c r="F81" i="1"/>
  <c r="E82" i="1"/>
  <c r="F82" i="1"/>
  <c r="G82" i="1"/>
  <c r="E50" i="1" l="1"/>
  <c r="E51" i="1" s="1"/>
  <c r="C51" i="1"/>
  <c r="E65" i="1"/>
  <c r="G65" i="1" s="1"/>
  <c r="F79" i="1"/>
  <c r="G79" i="1" s="1"/>
  <c r="G77" i="1"/>
  <c r="E59" i="1"/>
</calcChain>
</file>

<file path=xl/sharedStrings.xml><?xml version="1.0" encoding="utf-8"?>
<sst xmlns="http://schemas.openxmlformats.org/spreadsheetml/2006/main" count="153" uniqueCount="101">
  <si>
    <t>М. П.</t>
  </si>
  <si>
    <t>Дата погодження</t>
  </si>
  <si>
    <t>( Власне імя, ПРІЗВИЩЕ)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</si>
  <si>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</si>
  <si>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</si>
  <si>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</si>
  <si>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</si>
  <si>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</si>
  <si>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</si>
  <si>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</si>
  <si>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</si>
  <si>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</si>
  <si>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Динаміка збільшення проведених екскурсій у плановому періоді по відношенню до фактичного показника попереднього періоду</t>
  </si>
  <si>
    <t>Динаміка збільшення відвідувачів у плановому періоді по відношенню до фактичного показника попереднього періоду</t>
  </si>
  <si>
    <t>якості</t>
  </si>
  <si>
    <t>грн.</t>
  </si>
  <si>
    <t>Середня вартість  одного квитка</t>
  </si>
  <si>
    <t>ефективності</t>
  </si>
  <si>
    <t>мережа</t>
  </si>
  <si>
    <t>шт.</t>
  </si>
  <si>
    <t>Кількість реалізованих квитків</t>
  </si>
  <si>
    <t>грн</t>
  </si>
  <si>
    <t>у тому числі від реалізації квитків</t>
  </si>
  <si>
    <t>кошторис</t>
  </si>
  <si>
    <t>Плановий обсяг доходів музеїв</t>
  </si>
  <si>
    <t>статистичні дані</t>
  </si>
  <si>
    <t>осіб</t>
  </si>
  <si>
    <t>безкоштовно</t>
  </si>
  <si>
    <t>за реалізованими квитками</t>
  </si>
  <si>
    <t>Кількість відвідувачів музеїв</t>
  </si>
  <si>
    <t>од.</t>
  </si>
  <si>
    <t>у т.ч. буде експонуватися у плановому періоді</t>
  </si>
  <si>
    <t>Кількість експонатів</t>
  </si>
  <si>
    <t>Кількість проведених екскурсій у музеях</t>
  </si>
  <si>
    <t>Кількість проведених виставок у музеях</t>
  </si>
  <si>
    <t>продукту</t>
  </si>
  <si>
    <t>Обсяг видатків , що спрямовується на продовження робіт по реконструкції існуючої будівлі краєзнавчого музею під музейний комплекс історії  та культури по вул.Свободи,22</t>
  </si>
  <si>
    <t>Видатки загального фонду на забезпечення діяльності музеїв</t>
  </si>
  <si>
    <t>кв м</t>
  </si>
  <si>
    <t>Площа приміщень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</si>
  <si>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</si>
  <si>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</si>
  <si>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</si>
  <si>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</si>
  <si>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</si>
  <si>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</si>
  <si>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Кількість музеїв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</si>
  <si>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</si>
  <si>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</si>
  <si>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</si>
  <si>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</si>
  <si>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</si>
  <si>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</si>
  <si>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</si>
  <si>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</si>
  <si>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</si>
  <si>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</si>
  <si>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</si>
  <si>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</si>
  <si>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</si>
  <si>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</si>
  <si>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</si>
  <si>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для  функціонування музеїв, охорона культурної спадщини</t>
  </si>
  <si>
    <t>Напрями використання бюджетних коштів</t>
  </si>
  <si>
    <t>гривень</t>
  </si>
  <si>
    <t>9.</t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</si>
  <si>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</si>
  <si>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Завдання</t>
  </si>
  <si>
    <t>Завдання бюджетної програми</t>
  </si>
  <si>
    <t>8.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</si>
  <si>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</si>
  <si>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Мета бюджетної програми</t>
  </si>
  <si>
    <t>7.</t>
  </si>
  <si>
    <t>Захист і збереження культурної спадщини, як основи національної культури, забезпечення виставкової діяльності музеїв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</si>
  <si>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</si>
  <si>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</si>
  <si>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</si>
  <si>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міністерства культури та інформаційної політики України №110 від 20.02.2024 р. " Про затвердження  Типового переліку  результативних показників бюджетних програм місцевих бюджетів у галузі "Культура", рішення сесії Хмельницької міської ради від 23 грудня 2020 р. №32 " Програма розвитку  Хмельницької міської територіальної громади у сфері культури на 2021-2025 роки " Нова лінія культурних змін" ", рішення сесії Хмельницької міської ради від 11 грудня 2024 року №9 " Про бюджет Хмельницької міської територіальної громади на 2025 рік  ".</t>
  </si>
  <si>
    <t>5.</t>
  </si>
  <si>
    <t>Обсяг бюджетних призначень / бюджетних асигнувань - 2 976 770 гривень, у тому числі загального фонду - 2 851 170 гривень та спеціального фонду - 125 600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</si>
  <si>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</si>
  <si>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</si>
  <si>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</si>
  <si>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</si>
  <si>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</si>
  <si>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</si>
  <si>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музеїв і виставок</t>
  </si>
  <si>
    <t>0824</t>
  </si>
  <si>
    <t xml:space="preserve">3. </t>
  </si>
  <si>
    <t>(код за ЄДРПОУ)</t>
  </si>
  <si>
    <t>(найменування відповідального виконавця)</t>
  </si>
  <si>
    <t xml:space="preserve">2. </t>
  </si>
  <si>
    <t>(найменування головного розпорядника коштів місцевого бюджету)</t>
  </si>
  <si>
    <t>02231293</t>
  </si>
  <si>
    <t>Управління культури і туризму Хмельницької міської ради</t>
  </si>
  <si>
    <t xml:space="preserve">1. </t>
  </si>
  <si>
    <t>бюджетної програми місцевого бюджету на 2025 рік</t>
  </si>
  <si>
    <t>Паспорт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</si>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</sst>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/>
    <xf numFmtId="0" fontId="4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left" vertical="center" wrapText="1"/>
    </xf>
    <xf numFmtId="0" fontId="4" fillId="2" borderId="0" xfId="0" applyFont="1" applyFill="1"/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/>
    <xf numFmtId="49" fontId="6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31 січня 2025 р.  N 01-09-10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93"/>
  <sheetViews>
    <sheetView tabSelected="1" workbookViewId="0">
      <selection activeCell="C59" sqref="C59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29" width="10.28515625" style="1" customWidth="1"/>
    <col min="30" max="16384" width="21.5703125" style="1"/>
  </cols>
  <sheetData>
    <row r="1" spans="1:7" x14ac:dyDescent="0.25">
      <c r="F1" s="65" t="s">
        <v>100</v>
      </c>
      <c r="G1" s="64"/>
    </row>
    <row r="2" spans="1:7" x14ac:dyDescent="0.25">
      <c r="F2" s="64"/>
      <c r="G2" s="64"/>
    </row>
    <row r="3" spans="1:7" ht="32.25" customHeight="1" x14ac:dyDescent="0.25">
      <c r="F3" s="64"/>
      <c r="G3" s="64"/>
    </row>
    <row r="4" spans="1:7" ht="15.75" x14ac:dyDescent="0.25">
      <c r="A4" s="7"/>
      <c r="E4" s="7" t="s">
        <v>99</v>
      </c>
    </row>
    <row r="5" spans="1:7" ht="15.75" x14ac:dyDescent="0.25">
      <c r="A5" s="7"/>
      <c r="E5" s="63" t="s">
        <v>98</v>
      </c>
      <c r="F5" s="63"/>
      <c r="G5" s="63"/>
    </row>
    <row r="6" spans="1:7" ht="15.75" x14ac:dyDescent="0.25">
      <c r="A6" s="7"/>
      <c r="B6" s="7"/>
      <c r="E6" s="62" t="s">
        <v>94</v>
      </c>
      <c r="F6" s="62"/>
      <c r="G6" s="62"/>
    </row>
    <row r="7" spans="1:7" ht="15" customHeight="1" x14ac:dyDescent="0.25">
      <c r="A7" s="7"/>
      <c r="E7" s="41" t="s">
        <v>92</v>
      </c>
      <c r="F7" s="41"/>
      <c r="G7" s="41"/>
    </row>
    <row r="8" spans="1:7" ht="15.75" x14ac:dyDescent="0.25">
      <c r="A8" s="7"/>
      <c r="B8" s="7"/>
      <c r="E8" s="62"/>
      <c r="F8" s="62"/>
      <c r="G8" s="62"/>
    </row>
    <row r="9" spans="1:7" ht="15" customHeight="1" x14ac:dyDescent="0.25">
      <c r="A9" s="7"/>
      <c r="E9" s="41"/>
      <c r="F9" s="41"/>
      <c r="G9" s="41"/>
    </row>
    <row r="10" spans="1:7" ht="15.75" customHeight="1" x14ac:dyDescent="0.25">
      <c r="A10" s="7"/>
      <c r="E10" s="61" t="str">
        <f>'[1]1014030'!E10:G10</f>
        <v>31 січня 2025 р.  N 01-09-10</v>
      </c>
      <c r="F10" s="61"/>
      <c r="G10" s="61"/>
    </row>
    <row r="13" spans="1:7" ht="15.75" x14ac:dyDescent="0.25">
      <c r="A13" s="60" t="s">
        <v>97</v>
      </c>
      <c r="B13" s="60"/>
      <c r="C13" s="60"/>
      <c r="D13" s="60"/>
      <c r="E13" s="60"/>
      <c r="F13" s="60"/>
      <c r="G13" s="60"/>
    </row>
    <row r="14" spans="1:7" ht="15.75" x14ac:dyDescent="0.25">
      <c r="A14" s="60" t="s">
        <v>96</v>
      </c>
      <c r="B14" s="60"/>
      <c r="C14" s="60"/>
      <c r="D14" s="60"/>
      <c r="E14" s="60"/>
      <c r="F14" s="60"/>
      <c r="G14" s="60"/>
    </row>
    <row r="16" spans="1:7" s="52" customFormat="1" ht="21.75" customHeight="1" x14ac:dyDescent="0.25">
      <c r="A16" s="59" t="s">
        <v>95</v>
      </c>
      <c r="B16" s="43">
        <v>1000000</v>
      </c>
      <c r="C16" s="54" t="s">
        <v>94</v>
      </c>
      <c r="D16" s="58"/>
      <c r="E16" s="58"/>
      <c r="F16" s="58"/>
      <c r="G16" s="57" t="s">
        <v>93</v>
      </c>
    </row>
    <row r="17" spans="1:7" ht="36.75" customHeight="1" x14ac:dyDescent="0.25">
      <c r="A17" s="42"/>
      <c r="B17" s="42" t="s">
        <v>85</v>
      </c>
      <c r="C17" s="56" t="s">
        <v>92</v>
      </c>
      <c r="D17" s="50"/>
      <c r="E17" s="50"/>
      <c r="F17" s="50"/>
      <c r="G17" s="49" t="s">
        <v>89</v>
      </c>
    </row>
    <row r="18" spans="1:7" s="52" customFormat="1" ht="18" customHeight="1" x14ac:dyDescent="0.25">
      <c r="A18" s="55" t="s">
        <v>91</v>
      </c>
      <c r="B18" s="43">
        <v>1010000</v>
      </c>
      <c r="C18" s="54" t="str">
        <f>C16</f>
        <v>Управління культури і туризму Хмельницької міської ради</v>
      </c>
      <c r="D18" s="54"/>
      <c r="E18" s="54"/>
      <c r="F18" s="54"/>
      <c r="G18" s="53" t="str">
        <f>G16</f>
        <v>02231293</v>
      </c>
    </row>
    <row r="19" spans="1:7" ht="34.5" customHeight="1" x14ac:dyDescent="0.25">
      <c r="A19" s="42"/>
      <c r="B19" s="42" t="s">
        <v>85</v>
      </c>
      <c r="C19" s="51" t="s">
        <v>90</v>
      </c>
      <c r="D19" s="50"/>
      <c r="E19" s="50"/>
      <c r="F19" s="50"/>
      <c r="G19" s="49" t="s">
        <v>89</v>
      </c>
    </row>
    <row r="20" spans="1:7" ht="25.5" customHeight="1" x14ac:dyDescent="0.25">
      <c r="A20" s="48" t="s">
        <v>88</v>
      </c>
      <c r="B20" s="47">
        <v>1014040</v>
      </c>
      <c r="C20" s="47">
        <v>4040</v>
      </c>
      <c r="D20" s="46" t="s">
        <v>87</v>
      </c>
      <c r="E20" s="45" t="s">
        <v>86</v>
      </c>
      <c r="F20" s="44"/>
      <c r="G20" s="43">
        <v>2256400000</v>
      </c>
    </row>
    <row r="21" spans="1:7" ht="45.75" customHeight="1" x14ac:dyDescent="0.25">
      <c r="B21" s="42" t="s">
        <v>85</v>
      </c>
      <c r="C21" s="40" t="s">
        <v>84</v>
      </c>
      <c r="D21" s="40" t="s">
        <v>83</v>
      </c>
      <c r="E21" s="41" t="s">
        <v>82</v>
      </c>
      <c r="F21" s="41"/>
      <c r="G21" s="40" t="s">
        <v>81</v>
      </c>
    </row>
    <row r="22" spans="1:7" ht="42" customHeight="1" x14ac:dyDescent="0.25">
      <c r="A22" s="6" t="s">
        <v>80</v>
      </c>
      <c r="B22" s="15" t="s">
        <v>79</v>
      </c>
      <c r="C22" s="15"/>
      <c r="D22" s="15"/>
      <c r="E22" s="15"/>
      <c r="F22" s="15"/>
      <c r="G22" s="15"/>
    </row>
    <row r="23" spans="1:7" ht="120" customHeight="1" x14ac:dyDescent="0.25">
      <c r="A23" s="6" t="s">
        <v>78</v>
      </c>
      <c r="B23" s="15" t="s">
        <v>77</v>
      </c>
      <c r="C23" s="39"/>
      <c r="D23" s="39"/>
      <c r="E23" s="39"/>
      <c r="F23" s="39"/>
      <c r="G23" s="39"/>
    </row>
    <row r="24" spans="1:7" ht="28.5" customHeight="1" x14ac:dyDescent="0.25">
      <c r="A24" s="6" t="s">
        <v>76</v>
      </c>
      <c r="B24" s="15" t="s">
        <v>75</v>
      </c>
      <c r="C24" s="15"/>
      <c r="D24" s="15"/>
      <c r="E24" s="15"/>
      <c r="F24" s="15"/>
      <c r="G24" s="15"/>
    </row>
    <row r="25" spans="1:7" ht="0.75" customHeight="1" x14ac:dyDescent="0.25">
      <c r="A25" s="18"/>
    </row>
    <row r="26" spans="1:7" ht="15.75" x14ac:dyDescent="0.25">
      <c r="A26" s="20" t="s">
        <v>54</v>
      </c>
      <c r="B26" s="30" t="s">
        <v>74</v>
      </c>
      <c r="C26" s="30"/>
      <c r="D26" s="30"/>
      <c r="E26" s="30"/>
      <c r="F26" s="30"/>
      <c r="G26" s="30"/>
    </row>
    <row r="27" spans="1:7" ht="25.5" customHeight="1" x14ac:dyDescent="0.25">
      <c r="A27" s="20"/>
      <c r="B27" s="30" t="s">
        <v>73</v>
      </c>
      <c r="C27" s="30"/>
      <c r="D27" s="30"/>
      <c r="E27" s="30"/>
      <c r="F27" s="30"/>
      <c r="G27" s="30"/>
    </row>
    <row r="28" spans="1:7" ht="5.25" customHeight="1" x14ac:dyDescent="0.25">
      <c r="A28" s="18"/>
    </row>
    <row r="29" spans="1:7" ht="27.75" customHeight="1" x14ac:dyDescent="0.25">
      <c r="A29" s="38" t="s">
        <v>72</v>
      </c>
      <c r="B29" s="1" t="s">
        <v>71</v>
      </c>
    </row>
    <row r="30" spans="1:7" ht="33.75" customHeight="1" x14ac:dyDescent="0.25">
      <c r="A30" s="38"/>
      <c r="B30" s="37" t="s">
        <v>70</v>
      </c>
      <c r="C30" s="36"/>
      <c r="D30" s="36"/>
      <c r="E30" s="36"/>
      <c r="F30" s="36"/>
      <c r="G30" s="36"/>
    </row>
    <row r="31" spans="1:7" ht="24.75" customHeight="1" x14ac:dyDescent="0.25">
      <c r="A31" s="6" t="s">
        <v>69</v>
      </c>
      <c r="B31" s="15" t="s">
        <v>68</v>
      </c>
      <c r="C31" s="15"/>
      <c r="D31" s="15"/>
      <c r="E31" s="15"/>
      <c r="F31" s="15"/>
      <c r="G31" s="15"/>
    </row>
    <row r="32" spans="1:7" ht="15.75" hidden="1" x14ac:dyDescent="0.25">
      <c r="A32" s="6"/>
      <c r="B32" s="13"/>
      <c r="C32" s="13"/>
      <c r="D32" s="13"/>
      <c r="E32" s="13"/>
      <c r="F32" s="13"/>
      <c r="G32" s="13"/>
    </row>
    <row r="33" spans="1:7" ht="15.75" x14ac:dyDescent="0.25">
      <c r="A33" s="20" t="s">
        <v>54</v>
      </c>
      <c r="B33" s="30" t="s">
        <v>67</v>
      </c>
      <c r="C33" s="30"/>
      <c r="D33" s="30"/>
      <c r="E33" s="30"/>
      <c r="F33" s="30"/>
      <c r="G33" s="30"/>
    </row>
    <row r="34" spans="1:7" ht="34.5" customHeight="1" x14ac:dyDescent="0.25">
      <c r="A34" s="20"/>
      <c r="B34" s="35" t="s">
        <v>66</v>
      </c>
      <c r="C34" s="34"/>
      <c r="D34" s="34"/>
      <c r="E34" s="34"/>
      <c r="F34" s="34"/>
      <c r="G34" s="33"/>
    </row>
    <row r="35" spans="1:7" ht="1.5" customHeight="1" x14ac:dyDescent="0.25">
      <c r="A35" s="6"/>
      <c r="B35" s="13"/>
      <c r="C35" s="13"/>
      <c r="D35" s="13"/>
      <c r="E35" s="13"/>
      <c r="F35" s="13"/>
      <c r="G35" s="13"/>
    </row>
    <row r="36" spans="1:7" ht="15.75" x14ac:dyDescent="0.25">
      <c r="A36" s="6" t="s">
        <v>65</v>
      </c>
      <c r="B36" s="14" t="s">
        <v>63</v>
      </c>
      <c r="C36" s="13"/>
      <c r="D36" s="13"/>
      <c r="E36" s="13"/>
      <c r="F36" s="13"/>
      <c r="G36" s="13"/>
    </row>
    <row r="37" spans="1:7" ht="15.75" x14ac:dyDescent="0.25">
      <c r="A37" s="18"/>
      <c r="B37" s="1" t="s">
        <v>64</v>
      </c>
    </row>
    <row r="38" spans="1:7" ht="6" customHeight="1" x14ac:dyDescent="0.25">
      <c r="A38" s="18"/>
    </row>
    <row r="39" spans="1:7" ht="58.5" customHeight="1" x14ac:dyDescent="0.25">
      <c r="A39" s="20" t="s">
        <v>54</v>
      </c>
      <c r="B39" s="20" t="s">
        <v>63</v>
      </c>
      <c r="C39" s="20" t="s">
        <v>50</v>
      </c>
      <c r="D39" s="20" t="s">
        <v>49</v>
      </c>
      <c r="E39" s="20" t="s">
        <v>48</v>
      </c>
    </row>
    <row r="40" spans="1:7" ht="15.75" x14ac:dyDescent="0.25">
      <c r="A40" s="20">
        <v>1</v>
      </c>
      <c r="B40" s="20">
        <v>2</v>
      </c>
      <c r="C40" s="20">
        <v>3</v>
      </c>
      <c r="D40" s="20">
        <v>4</v>
      </c>
      <c r="E40" s="20">
        <v>5</v>
      </c>
    </row>
    <row r="41" spans="1:7" ht="86.25" customHeight="1" x14ac:dyDescent="0.25">
      <c r="A41" s="20">
        <v>1</v>
      </c>
      <c r="B41" s="32" t="s">
        <v>62</v>
      </c>
      <c r="C41" s="25">
        <v>2851170</v>
      </c>
      <c r="D41" s="25">
        <v>125600</v>
      </c>
      <c r="E41" s="25">
        <f>C41+D41</f>
        <v>2976770</v>
      </c>
    </row>
    <row r="42" spans="1:7" ht="24" customHeight="1" x14ac:dyDescent="0.25">
      <c r="A42" s="30" t="s">
        <v>48</v>
      </c>
      <c r="B42" s="30"/>
      <c r="C42" s="25">
        <f>C41</f>
        <v>2851170</v>
      </c>
      <c r="D42" s="25">
        <f>D41</f>
        <v>125600</v>
      </c>
      <c r="E42" s="25">
        <f>E41</f>
        <v>2976770</v>
      </c>
    </row>
    <row r="43" spans="1:7" ht="15.75" x14ac:dyDescent="0.25">
      <c r="A43" s="18"/>
    </row>
    <row r="44" spans="1:7" ht="27.75" customHeight="1" x14ac:dyDescent="0.25">
      <c r="A44" s="31" t="s">
        <v>61</v>
      </c>
      <c r="B44" s="15" t="s">
        <v>60</v>
      </c>
      <c r="C44" s="15"/>
      <c r="D44" s="15"/>
      <c r="E44" s="15"/>
      <c r="F44" s="15"/>
      <c r="G44" s="15"/>
    </row>
    <row r="45" spans="1:7" ht="15.75" x14ac:dyDescent="0.25">
      <c r="A45" s="31"/>
      <c r="B45" s="7" t="s">
        <v>59</v>
      </c>
    </row>
    <row r="46" spans="1:7" ht="15.75" x14ac:dyDescent="0.25">
      <c r="A46" s="18"/>
    </row>
    <row r="47" spans="1:7" ht="15.75" x14ac:dyDescent="0.25">
      <c r="A47" s="18"/>
    </row>
    <row r="48" spans="1:7" ht="63" x14ac:dyDescent="0.25">
      <c r="A48" s="20" t="s">
        <v>54</v>
      </c>
      <c r="B48" s="20" t="s">
        <v>58</v>
      </c>
      <c r="C48" s="20" t="s">
        <v>50</v>
      </c>
      <c r="D48" s="20" t="s">
        <v>49</v>
      </c>
      <c r="E48" s="20" t="s">
        <v>48</v>
      </c>
    </row>
    <row r="49" spans="1:7" ht="15.75" x14ac:dyDescent="0.25">
      <c r="A49" s="20">
        <v>1</v>
      </c>
      <c r="B49" s="20">
        <v>2</v>
      </c>
      <c r="C49" s="20">
        <v>3</v>
      </c>
      <c r="D49" s="20">
        <v>4</v>
      </c>
      <c r="E49" s="20">
        <v>5</v>
      </c>
    </row>
    <row r="50" spans="1:7" ht="154.5" customHeight="1" x14ac:dyDescent="0.25">
      <c r="A50" s="20"/>
      <c r="B50" s="21" t="s">
        <v>57</v>
      </c>
      <c r="C50" s="25">
        <f>C42</f>
        <v>2851170</v>
      </c>
      <c r="D50" s="25">
        <f>D42</f>
        <v>125600</v>
      </c>
      <c r="E50" s="25">
        <f>C50+D50</f>
        <v>2976770</v>
      </c>
    </row>
    <row r="51" spans="1:7" ht="36.75" customHeight="1" x14ac:dyDescent="0.25">
      <c r="A51" s="30" t="s">
        <v>48</v>
      </c>
      <c r="B51" s="30"/>
      <c r="C51" s="25">
        <f>C50</f>
        <v>2851170</v>
      </c>
      <c r="D51" s="25">
        <f>D50</f>
        <v>125600</v>
      </c>
      <c r="E51" s="25">
        <f>E50</f>
        <v>2976770</v>
      </c>
    </row>
    <row r="52" spans="1:7" ht="15.75" x14ac:dyDescent="0.25">
      <c r="A52" s="18"/>
    </row>
    <row r="53" spans="1:7" ht="15.75" x14ac:dyDescent="0.25">
      <c r="A53" s="6" t="s">
        <v>56</v>
      </c>
      <c r="B53" s="15" t="s">
        <v>55</v>
      </c>
      <c r="C53" s="15"/>
      <c r="D53" s="15"/>
      <c r="E53" s="15"/>
      <c r="F53" s="15"/>
      <c r="G53" s="15"/>
    </row>
    <row r="54" spans="1:7" ht="15.75" x14ac:dyDescent="0.25">
      <c r="A54" s="18"/>
    </row>
    <row r="55" spans="1:7" ht="62.25" customHeight="1" x14ac:dyDescent="0.25">
      <c r="A55" s="20" t="s">
        <v>54</v>
      </c>
      <c r="B55" s="20" t="s">
        <v>53</v>
      </c>
      <c r="C55" s="20" t="s">
        <v>52</v>
      </c>
      <c r="D55" s="20" t="s">
        <v>51</v>
      </c>
      <c r="E55" s="20" t="s">
        <v>50</v>
      </c>
      <c r="F55" s="20" t="s">
        <v>49</v>
      </c>
      <c r="G55" s="20" t="s">
        <v>48</v>
      </c>
    </row>
    <row r="56" spans="1:7" ht="20.25" customHeight="1" x14ac:dyDescent="0.25">
      <c r="A56" s="20">
        <v>1</v>
      </c>
      <c r="B56" s="20">
        <v>2</v>
      </c>
      <c r="C56" s="20">
        <v>3</v>
      </c>
      <c r="D56" s="20">
        <v>4</v>
      </c>
      <c r="E56" s="20">
        <v>5</v>
      </c>
      <c r="F56" s="20">
        <v>6</v>
      </c>
      <c r="G56" s="20">
        <v>7</v>
      </c>
    </row>
    <row r="57" spans="1:7" ht="26.25" customHeight="1" x14ac:dyDescent="0.25">
      <c r="A57" s="23">
        <v>1</v>
      </c>
      <c r="B57" s="22" t="s">
        <v>47</v>
      </c>
      <c r="C57" s="20"/>
      <c r="D57" s="20"/>
      <c r="E57" s="20"/>
      <c r="F57" s="20"/>
      <c r="G57" s="20"/>
    </row>
    <row r="58" spans="1:7" ht="23.25" customHeight="1" x14ac:dyDescent="0.25">
      <c r="A58" s="20"/>
      <c r="B58" s="21" t="s">
        <v>46</v>
      </c>
      <c r="C58" s="20" t="s">
        <v>30</v>
      </c>
      <c r="D58" s="20" t="s">
        <v>18</v>
      </c>
      <c r="E58" s="20">
        <v>2</v>
      </c>
      <c r="F58" s="20">
        <v>2</v>
      </c>
      <c r="G58" s="20">
        <v>2</v>
      </c>
    </row>
    <row r="59" spans="1:7" ht="43.5" customHeight="1" x14ac:dyDescent="0.25">
      <c r="A59" s="20"/>
      <c r="B59" s="21" t="s">
        <v>45</v>
      </c>
      <c r="C59" s="20" t="s">
        <v>30</v>
      </c>
      <c r="D59" s="20" t="s">
        <v>40</v>
      </c>
      <c r="E59" s="20">
        <f>E60+E61+E62+E63</f>
        <v>13.5</v>
      </c>
      <c r="F59" s="20"/>
      <c r="G59" s="20">
        <f>G60+G61+G62+G63</f>
        <v>13.5</v>
      </c>
    </row>
    <row r="60" spans="1:7" ht="28.5" customHeight="1" x14ac:dyDescent="0.25">
      <c r="A60" s="20"/>
      <c r="B60" s="21" t="s">
        <v>44</v>
      </c>
      <c r="C60" s="20" t="s">
        <v>30</v>
      </c>
      <c r="D60" s="20" t="s">
        <v>40</v>
      </c>
      <c r="E60" s="20">
        <v>3</v>
      </c>
      <c r="F60" s="20"/>
      <c r="G60" s="20">
        <f>E60</f>
        <v>3</v>
      </c>
    </row>
    <row r="61" spans="1:7" ht="28.5" customHeight="1" x14ac:dyDescent="0.25">
      <c r="A61" s="20"/>
      <c r="B61" s="21" t="s">
        <v>43</v>
      </c>
      <c r="C61" s="20" t="s">
        <v>30</v>
      </c>
      <c r="D61" s="20" t="s">
        <v>40</v>
      </c>
      <c r="E61" s="20">
        <f>6-0.25</f>
        <v>5.75</v>
      </c>
      <c r="F61" s="20"/>
      <c r="G61" s="20">
        <f>E61</f>
        <v>5.75</v>
      </c>
    </row>
    <row r="62" spans="1:7" ht="28.5" customHeight="1" x14ac:dyDescent="0.25">
      <c r="A62" s="20"/>
      <c r="B62" s="21" t="s">
        <v>42</v>
      </c>
      <c r="C62" s="20" t="s">
        <v>30</v>
      </c>
      <c r="D62" s="20" t="s">
        <v>40</v>
      </c>
      <c r="E62" s="20">
        <v>2.75</v>
      </c>
      <c r="F62" s="20"/>
      <c r="G62" s="20">
        <f>E62</f>
        <v>2.75</v>
      </c>
    </row>
    <row r="63" spans="1:7" ht="46.5" customHeight="1" x14ac:dyDescent="0.25">
      <c r="A63" s="20"/>
      <c r="B63" s="21" t="s">
        <v>41</v>
      </c>
      <c r="C63" s="20" t="s">
        <v>30</v>
      </c>
      <c r="D63" s="20" t="s">
        <v>40</v>
      </c>
      <c r="E63" s="20">
        <f>1+1</f>
        <v>2</v>
      </c>
      <c r="F63" s="20"/>
      <c r="G63" s="20">
        <f>E63</f>
        <v>2</v>
      </c>
    </row>
    <row r="64" spans="1:7" ht="32.25" customHeight="1" x14ac:dyDescent="0.25">
      <c r="A64" s="20"/>
      <c r="B64" s="21" t="s">
        <v>39</v>
      </c>
      <c r="C64" s="20" t="s">
        <v>38</v>
      </c>
      <c r="D64" s="20" t="s">
        <v>18</v>
      </c>
      <c r="E64" s="20">
        <v>838.2</v>
      </c>
      <c r="F64" s="20">
        <v>838.2</v>
      </c>
      <c r="G64" s="20">
        <v>838.2</v>
      </c>
    </row>
    <row r="65" spans="1:7" ht="73.5" customHeight="1" x14ac:dyDescent="0.25">
      <c r="A65" s="20"/>
      <c r="B65" s="21" t="s">
        <v>37</v>
      </c>
      <c r="C65" s="20" t="s">
        <v>21</v>
      </c>
      <c r="D65" s="20" t="s">
        <v>23</v>
      </c>
      <c r="E65" s="25">
        <f>C50</f>
        <v>2851170</v>
      </c>
      <c r="F65" s="25"/>
      <c r="G65" s="25">
        <f>E65+F65</f>
        <v>2851170</v>
      </c>
    </row>
    <row r="66" spans="1:7" ht="0.75" hidden="1" customHeight="1" x14ac:dyDescent="0.25">
      <c r="A66" s="20"/>
      <c r="B66" s="21" t="s">
        <v>36</v>
      </c>
      <c r="C66" s="20" t="s">
        <v>21</v>
      </c>
      <c r="D66" s="20" t="s">
        <v>23</v>
      </c>
      <c r="E66" s="25"/>
      <c r="F66" s="25" t="e">
        <f>#REF!</f>
        <v>#REF!</v>
      </c>
      <c r="G66" s="25" t="e">
        <f>F66</f>
        <v>#REF!</v>
      </c>
    </row>
    <row r="67" spans="1:7" ht="28.5" customHeight="1" x14ac:dyDescent="0.25">
      <c r="A67" s="23">
        <v>2</v>
      </c>
      <c r="B67" s="22" t="s">
        <v>35</v>
      </c>
      <c r="C67" s="20"/>
      <c r="D67" s="20"/>
      <c r="E67" s="25"/>
      <c r="F67" s="25"/>
      <c r="G67" s="25"/>
    </row>
    <row r="68" spans="1:7" ht="36.75" customHeight="1" x14ac:dyDescent="0.25">
      <c r="A68" s="23"/>
      <c r="B68" s="21" t="s">
        <v>34</v>
      </c>
      <c r="C68" s="20" t="s">
        <v>30</v>
      </c>
      <c r="D68" s="20" t="s">
        <v>25</v>
      </c>
      <c r="E68" s="25">
        <v>35</v>
      </c>
      <c r="F68" s="29"/>
      <c r="G68" s="25">
        <f>E68+F68</f>
        <v>35</v>
      </c>
    </row>
    <row r="69" spans="1:7" ht="50.25" customHeight="1" x14ac:dyDescent="0.25">
      <c r="A69" s="23"/>
      <c r="B69" s="21" t="s">
        <v>33</v>
      </c>
      <c r="C69" s="20" t="s">
        <v>30</v>
      </c>
      <c r="D69" s="20" t="s">
        <v>25</v>
      </c>
      <c r="E69" s="25">
        <v>68</v>
      </c>
      <c r="F69" s="25">
        <v>40</v>
      </c>
      <c r="G69" s="25">
        <f>E69+F69</f>
        <v>108</v>
      </c>
    </row>
    <row r="70" spans="1:7" ht="34.5" customHeight="1" x14ac:dyDescent="0.25">
      <c r="A70" s="23"/>
      <c r="B70" s="21" t="s">
        <v>32</v>
      </c>
      <c r="C70" s="20" t="s">
        <v>30</v>
      </c>
      <c r="D70" s="20" t="s">
        <v>25</v>
      </c>
      <c r="E70" s="28">
        <v>11875</v>
      </c>
      <c r="F70" s="28">
        <v>11875</v>
      </c>
      <c r="G70" s="28">
        <v>11875</v>
      </c>
    </row>
    <row r="71" spans="1:7" ht="47.25" hidden="1" x14ac:dyDescent="0.25">
      <c r="A71" s="23"/>
      <c r="B71" s="21" t="s">
        <v>31</v>
      </c>
      <c r="C71" s="20" t="s">
        <v>30</v>
      </c>
      <c r="D71" s="20" t="s">
        <v>25</v>
      </c>
      <c r="E71" s="27"/>
      <c r="F71" s="27"/>
      <c r="G71" s="26"/>
    </row>
    <row r="72" spans="1:7" ht="49.5" customHeight="1" x14ac:dyDescent="0.25">
      <c r="A72" s="23"/>
      <c r="B72" s="21" t="s">
        <v>29</v>
      </c>
      <c r="C72" s="20" t="s">
        <v>26</v>
      </c>
      <c r="D72" s="20" t="s">
        <v>25</v>
      </c>
      <c r="E72" s="25">
        <f>E73+E74</f>
        <v>11166</v>
      </c>
      <c r="F72" s="25">
        <f>F73+F74</f>
        <v>1390</v>
      </c>
      <c r="G72" s="25">
        <f>G73+G74</f>
        <v>12556</v>
      </c>
    </row>
    <row r="73" spans="1:7" ht="40.5" customHeight="1" x14ac:dyDescent="0.25">
      <c r="A73" s="23"/>
      <c r="B73" s="21" t="s">
        <v>28</v>
      </c>
      <c r="C73" s="20" t="s">
        <v>26</v>
      </c>
      <c r="D73" s="20" t="s">
        <v>25</v>
      </c>
      <c r="E73" s="25"/>
      <c r="F73" s="25">
        <v>1390</v>
      </c>
      <c r="G73" s="25">
        <f>E73+F73</f>
        <v>1390</v>
      </c>
    </row>
    <row r="74" spans="1:7" ht="30.75" customHeight="1" x14ac:dyDescent="0.25">
      <c r="A74" s="23"/>
      <c r="B74" s="21" t="s">
        <v>27</v>
      </c>
      <c r="C74" s="20" t="s">
        <v>26</v>
      </c>
      <c r="D74" s="20" t="s">
        <v>25</v>
      </c>
      <c r="E74" s="25">
        <v>11166</v>
      </c>
      <c r="F74" s="25"/>
      <c r="G74" s="25">
        <f>E74+F74</f>
        <v>11166</v>
      </c>
    </row>
    <row r="75" spans="1:7" ht="38.25" customHeight="1" x14ac:dyDescent="0.25">
      <c r="A75" s="20"/>
      <c r="B75" s="21" t="s">
        <v>24</v>
      </c>
      <c r="C75" s="20" t="s">
        <v>21</v>
      </c>
      <c r="D75" s="20" t="s">
        <v>23</v>
      </c>
      <c r="E75" s="25"/>
      <c r="F75" s="25">
        <f>D50</f>
        <v>125600</v>
      </c>
      <c r="G75" s="25">
        <f>E75+F75</f>
        <v>125600</v>
      </c>
    </row>
    <row r="76" spans="1:7" ht="57" customHeight="1" x14ac:dyDescent="0.25">
      <c r="A76" s="20"/>
      <c r="B76" s="21" t="s">
        <v>22</v>
      </c>
      <c r="C76" s="20" t="s">
        <v>21</v>
      </c>
      <c r="D76" s="20" t="s">
        <v>18</v>
      </c>
      <c r="E76" s="25"/>
      <c r="F76" s="25">
        <v>44700</v>
      </c>
      <c r="G76" s="25">
        <f>E76+F76</f>
        <v>44700</v>
      </c>
    </row>
    <row r="77" spans="1:7" ht="55.5" customHeight="1" x14ac:dyDescent="0.25">
      <c r="A77" s="20"/>
      <c r="B77" s="21" t="s">
        <v>20</v>
      </c>
      <c r="C77" s="20" t="s">
        <v>19</v>
      </c>
      <c r="D77" s="20" t="s">
        <v>18</v>
      </c>
      <c r="E77" s="25"/>
      <c r="F77" s="25">
        <f>F72</f>
        <v>1390</v>
      </c>
      <c r="G77" s="25">
        <f>E77+F77</f>
        <v>1390</v>
      </c>
    </row>
    <row r="78" spans="1:7" ht="33" customHeight="1" x14ac:dyDescent="0.25">
      <c r="A78" s="23">
        <v>3</v>
      </c>
      <c r="B78" s="22" t="s">
        <v>17</v>
      </c>
      <c r="C78" s="20"/>
      <c r="D78" s="20"/>
      <c r="E78" s="25"/>
      <c r="F78" s="25"/>
      <c r="G78" s="25"/>
    </row>
    <row r="79" spans="1:7" ht="52.5" customHeight="1" x14ac:dyDescent="0.25">
      <c r="A79" s="20"/>
      <c r="B79" s="21" t="s">
        <v>16</v>
      </c>
      <c r="C79" s="20" t="s">
        <v>15</v>
      </c>
      <c r="D79" s="20" t="s">
        <v>10</v>
      </c>
      <c r="E79" s="24"/>
      <c r="F79" s="24">
        <f>F76/F77</f>
        <v>32.158273381294961</v>
      </c>
      <c r="G79" s="24">
        <f>E79+F79</f>
        <v>32.158273381294961</v>
      </c>
    </row>
    <row r="80" spans="1:7" ht="35.25" customHeight="1" x14ac:dyDescent="0.25">
      <c r="A80" s="23">
        <v>4</v>
      </c>
      <c r="B80" s="22" t="s">
        <v>14</v>
      </c>
      <c r="C80" s="20"/>
      <c r="D80" s="20"/>
      <c r="E80" s="20"/>
      <c r="F80" s="20"/>
      <c r="G80" s="20"/>
    </row>
    <row r="81" spans="1:7" ht="138" customHeight="1" x14ac:dyDescent="0.25">
      <c r="A81" s="21"/>
      <c r="B81" s="21" t="s">
        <v>13</v>
      </c>
      <c r="C81" s="20" t="s">
        <v>11</v>
      </c>
      <c r="D81" s="20" t="s">
        <v>10</v>
      </c>
      <c r="E81" s="19">
        <f>E72/10966*100</f>
        <v>101.82381907714755</v>
      </c>
      <c r="F81" s="19">
        <f>F72/884*100</f>
        <v>157.23981900452489</v>
      </c>
      <c r="G81" s="19">
        <f>G72/11850*100</f>
        <v>105.95780590717298</v>
      </c>
    </row>
    <row r="82" spans="1:7" ht="161.25" customHeight="1" x14ac:dyDescent="0.25">
      <c r="A82" s="21"/>
      <c r="B82" s="21" t="s">
        <v>12</v>
      </c>
      <c r="C82" s="20" t="s">
        <v>11</v>
      </c>
      <c r="D82" s="20" t="s">
        <v>10</v>
      </c>
      <c r="E82" s="19">
        <f>E69/66*100</f>
        <v>103.03030303030303</v>
      </c>
      <c r="F82" s="19">
        <f>F69/38*100</f>
        <v>105.26315789473684</v>
      </c>
      <c r="G82" s="19">
        <f>G69/104*100</f>
        <v>103.84615384615385</v>
      </c>
    </row>
    <row r="83" spans="1:7" ht="15.75" x14ac:dyDescent="0.25">
      <c r="A83" s="18"/>
    </row>
    <row r="84" spans="1:7" ht="15.75" x14ac:dyDescent="0.25">
      <c r="A84" s="18"/>
    </row>
    <row r="85" spans="1:7" ht="15.75" customHeight="1" x14ac:dyDescent="0.25">
      <c r="A85" s="11"/>
      <c r="B85" s="17"/>
      <c r="C85" s="17"/>
      <c r="D85" s="7"/>
    </row>
    <row r="86" spans="1:7" ht="32.25" customHeight="1" x14ac:dyDescent="0.25">
      <c r="A86" s="11" t="s">
        <v>9</v>
      </c>
      <c r="B86" s="17"/>
      <c r="C86" s="17"/>
      <c r="D86" s="10"/>
      <c r="E86" s="9"/>
      <c r="F86" s="8" t="s">
        <v>8</v>
      </c>
      <c r="G86" s="8"/>
    </row>
    <row r="87" spans="1:7" ht="15.75" x14ac:dyDescent="0.25">
      <c r="A87" s="16"/>
      <c r="B87" s="6"/>
      <c r="D87" s="5" t="s">
        <v>3</v>
      </c>
      <c r="F87" s="4" t="s">
        <v>2</v>
      </c>
      <c r="G87" s="4"/>
    </row>
    <row r="88" spans="1:7" ht="20.25" customHeight="1" x14ac:dyDescent="0.25">
      <c r="A88" s="15" t="s">
        <v>7</v>
      </c>
      <c r="B88" s="15"/>
      <c r="C88" s="6"/>
      <c r="D88" s="6"/>
      <c r="F88" s="12"/>
      <c r="G88" s="12"/>
    </row>
    <row r="89" spans="1:7" ht="19.5" customHeight="1" x14ac:dyDescent="0.25">
      <c r="A89" s="14" t="s">
        <v>6</v>
      </c>
      <c r="B89" s="13"/>
      <c r="C89" s="6"/>
      <c r="D89" s="6"/>
      <c r="F89" s="12"/>
      <c r="G89" s="12"/>
    </row>
    <row r="90" spans="1:7" ht="30" customHeight="1" x14ac:dyDescent="0.25">
      <c r="A90" s="11" t="s">
        <v>5</v>
      </c>
      <c r="B90" s="11"/>
      <c r="C90" s="11"/>
      <c r="D90" s="10"/>
      <c r="E90" s="9"/>
      <c r="F90" s="8" t="s">
        <v>4</v>
      </c>
      <c r="G90" s="8"/>
    </row>
    <row r="91" spans="1:7" ht="15.75" x14ac:dyDescent="0.25">
      <c r="A91" s="7"/>
      <c r="B91" s="6"/>
      <c r="C91" s="6"/>
      <c r="D91" s="5" t="s">
        <v>3</v>
      </c>
      <c r="F91" s="4" t="s">
        <v>2</v>
      </c>
      <c r="G91" s="4"/>
    </row>
    <row r="92" spans="1:7" x14ac:dyDescent="0.25">
      <c r="A92" s="3" t="s">
        <v>1</v>
      </c>
    </row>
    <row r="93" spans="1:7" x14ac:dyDescent="0.25">
      <c r="A93" s="2" t="s">
        <v>0</v>
      </c>
    </row>
  </sheetData>
  <mergeCells count="37"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C16:F16"/>
    <mergeCell ref="C17:F17"/>
    <mergeCell ref="C18:F18"/>
    <mergeCell ref="C19:F19"/>
    <mergeCell ref="E20:F20"/>
    <mergeCell ref="E21:F21"/>
    <mergeCell ref="B22:G22"/>
    <mergeCell ref="B23:G23"/>
    <mergeCell ref="B24:G24"/>
    <mergeCell ref="B26:G26"/>
    <mergeCell ref="B27:G27"/>
    <mergeCell ref="B30:G30"/>
    <mergeCell ref="B31:G31"/>
    <mergeCell ref="B33:G33"/>
    <mergeCell ref="B34:G34"/>
    <mergeCell ref="A42:B42"/>
    <mergeCell ref="A44:A45"/>
    <mergeCell ref="B44:G44"/>
    <mergeCell ref="A86:C86"/>
    <mergeCell ref="A90:C90"/>
    <mergeCell ref="F90:G90"/>
    <mergeCell ref="F91:G91"/>
    <mergeCell ref="A51:B51"/>
    <mergeCell ref="B53:G53"/>
    <mergeCell ref="F86:G86"/>
    <mergeCell ref="F87:G87"/>
    <mergeCell ref="A88:B88"/>
    <mergeCell ref="A85:C85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2025-02-21T09:30:31Z</dcterms:created>
  <dcterms:modified xsi:type="dcterms:W3CDTF">2025-02-21T09:30:51Z</dcterms:modified>
</cp:coreProperties>
</file>