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ютий\1102\Паспорти освіта\"/>
    </mc:Choice>
  </mc:AlternateContent>
  <bookViews>
    <workbookView xWindow="435" yWindow="75" windowWidth="25245" windowHeight="9870"/>
  </bookViews>
  <sheets>
    <sheet name="0611022" sheetId="1" r:id="rId1"/>
  </sheets>
  <definedNames>
    <definedName name="_xlnm.Print_Area" localSheetId="0">'0611022'!$A$1:$K$101</definedName>
  </definedNames>
  <calcPr calcId="152511"/>
</workbook>
</file>

<file path=xl/calcChain.xml><?xml version="1.0" encoding="utf-8"?>
<calcChain xmlns="http://schemas.openxmlformats.org/spreadsheetml/2006/main">
  <c r="J93" i="1" l="1"/>
  <c r="J92" i="1"/>
  <c r="J91" i="1"/>
  <c r="J90" i="1"/>
  <c r="F88" i="1"/>
  <c r="J88" i="1" s="1"/>
  <c r="F87" i="1"/>
  <c r="J87" i="1" s="1"/>
  <c r="J86" i="1"/>
  <c r="F86" i="1"/>
  <c r="F85" i="1"/>
  <c r="J85" i="1" s="1"/>
  <c r="J82" i="1"/>
  <c r="J81" i="1"/>
  <c r="J80" i="1"/>
  <c r="J79" i="1"/>
  <c r="J78" i="1"/>
  <c r="J77" i="1"/>
  <c r="J76" i="1"/>
  <c r="J74" i="1"/>
  <c r="J73" i="1"/>
  <c r="J72" i="1"/>
  <c r="J71" i="1"/>
  <c r="J70" i="1"/>
  <c r="J69" i="1"/>
  <c r="J68" i="1"/>
  <c r="F55" i="1"/>
  <c r="F61" i="1" s="1"/>
  <c r="D55" i="1"/>
  <c r="D61" i="1" s="1"/>
  <c r="D62" i="1" s="1"/>
  <c r="H54" i="1"/>
  <c r="H53" i="1"/>
  <c r="H52" i="1"/>
  <c r="H55" i="1" s="1"/>
  <c r="F84" i="1" l="1"/>
  <c r="J84" i="1" s="1"/>
  <c r="F62" i="1"/>
  <c r="H84" i="1" s="1"/>
  <c r="H61" i="1"/>
  <c r="H62" i="1" s="1"/>
</calcChain>
</file>

<file path=xl/sharedStrings.xml><?xml version="1.0" encoding="utf-8"?>
<sst xmlns="http://schemas.openxmlformats.org/spreadsheetml/2006/main" count="162" uniqueCount="114">
  <si>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</si>
  <si>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2025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</si>
  <si>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</si>
  <si>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</si>
  <si>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</si>
  <si>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</si>
  <si>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</si>
  <si>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</si>
  <si>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0611022    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</si>
  <si>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1022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</si>
  <si>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</si>
  <si>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</si>
  <si>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</si>
  <si>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 30 441 972,00 гривень, у тому числі загального фонду — 30 239 872,00 гривень та спеціального фонду — 202 100,00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</si>
  <si>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</si>
  <si>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від 28.06.1996 року № 254к/96-ВР 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</si>
  <si>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</si>
  <si>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року № 2402-III "Про охорону дитинства" (із змінами і доповненнями)</t>
  </si>
  <si>
    <t>Закон України  від 05.09.2017 року № 2145- VІІI “Про освіту”  (із змінами і доповненнями)</t>
  </si>
  <si>
    <t>Закон України від 16.01.2020 року № 463-IX  “Про повну загальну середню освіту” (із змінами і доповненнями)</t>
  </si>
  <si>
    <t xml:space="preserve">Закон України від 19.11.2024 року № 4059-IX  "Про Державний бюджет України на 2025 рік" </t>
  </si>
  <si>
    <t>Закон України від 31.12.2020 року № 2342-IV "Про забезпечення організаційно-правових умов соціального захисту дітей-сиріт та дітей, позбавлених батьківського піклування" (із змінами і доповненнями)</t>
  </si>
  <si>
    <t>Указ Президента України від 24.02.2022 року № 64/2022 «Про введення воєнного стану в Україні»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</si>
  <si>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</si>
  <si>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 Міністерства фінансів України від 26.08.2014 року № 836 “Про деякі питання запровадження програмно-цільового методу складання та виконання місцевих бюджетів”  (із змінами і доповненнями)</t>
  </si>
  <si>
    <t>Наказ Міністерства фінансів України від 20.09.2017 року 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</si>
  <si>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30.11.2020 року № 1480 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</si>
  <si>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 від 26.09.2005 року № 557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</si>
  <si>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№ 102 "Про затвердження Інструкції про порядок обчислення заробітної плати працівників освіти" (із змінами і доповненнями)</t>
  </si>
  <si>
    <t>Наказ Міністерства освіти і науки України від 01.08.2018 року № 831 "Про затвердження Порядку зарахування осіб з особливими освітніми потребами до спеціальних закладів освіти, їх відрахування, переведення до іншого закладу освіти"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</si>
  <si>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</t>
  </si>
  <si>
    <t>Постанова Кабінету Міністрів України від 28.12.2021 року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</si>
  <si>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 від 06.03.2019 року № 221 “Про затвердження Положення про спеціальну школу та Положення про навчально-реабілітаційний центр” (із змінами і доповненнями)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</si>
  <si>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</si>
  <si>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 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</si>
  <si>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 24.03.2021 року № 305 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</si>
  <si>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</si>
  <si>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</si>
  <si>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16.03.2016 року № 24 "Про забезпечення безоплатним харчуванням учнів 1-4 класів загальноосвітніх навчальних закладів, учнів 5-11 класів загальноосвітніх навчальних закладів з числа малозабезпечених дітей"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</si>
  <si>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</si>
  <si>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</si>
  <si>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11.12.2024 року № 9 "Про бюджет Хмельницької міської територіальної громади на 2025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</si>
  <si>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</si>
  <si>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</si>
  <si>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</si>
  <si>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права осіб з особливими освітніми потребами, на здобуття відповідного рівня загальної середньої освіти відповідно до їх можливостей, здібностей з урахуванням особливостей розвитку.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</si>
  <si>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умов для 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коштів місцевого бюджету</t>
    </r>
  </si>
  <si>
    <t> 8.Завдання бюджетної програми:</t>
  </si>
  <si>
    <t>Завдання</t>
  </si>
  <si>
    <t>Забезпечити рівні можливості для отримання повної загальної середньої освіти та реабілітаційних послуг особам з особливими освітніми потребами з урахуванням напряму (профілю) захворювання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</si>
  <si>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</si>
  <si>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</si>
  <si>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</si>
  <si>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</si>
  <si>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</si>
  <si>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</si>
  <si>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</si>
  <si>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</si>
  <si>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</si>
  <si>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</si>
  <si>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</si>
  <si>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</si>
  <si>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</si>
  <si>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</si>
  <si>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</si>
  <si>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</si>
  <si>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</si>
  <si>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</si>
  <si>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</si>
  <si>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</si>
  <si>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</si>
  <si>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</si>
  <si>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</si>
  <si>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</si>
  <si>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</si>
  <si>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адмінперсоналу (за умовами оплати віднесених до педагогічного персоналу)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</si>
  <si>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</si>
  <si>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</si>
  <si>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</si>
  <si>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</si>
  <si>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</si>
  <si>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Мережа шкіл, звіт ЗНЗ-1</t>
  </si>
  <si>
    <t>Кількість учнів пільгової категорії</t>
  </si>
  <si>
    <t>Кількість випускників усього, з них:</t>
  </si>
  <si>
    <t>випускники 9-10 класів</t>
  </si>
  <si>
    <t>випускників 11-12 класів</t>
  </si>
  <si>
    <t>Планова кількість днів харчування учнів</t>
  </si>
  <si>
    <t>Розрахунок</t>
  </si>
  <si>
    <t xml:space="preserve">Вартість харчування одного учня </t>
  </si>
  <si>
    <t>грн</t>
  </si>
  <si>
    <t>ефективності</t>
  </si>
  <si>
    <t>Витрати на одного здобувача освіти</t>
  </si>
  <si>
    <t>Діто-дні відвідування</t>
  </si>
  <si>
    <t>днів</t>
  </si>
  <si>
    <t>Середні витрати на харчування одного учня</t>
  </si>
  <si>
    <t>Середня наповнюваність класів</t>
  </si>
  <si>
    <t>Кількість учнів на одного педагогічного працівника</t>
  </si>
  <si>
    <t>якості</t>
  </si>
  <si>
    <t>Відсоток учнів, які закінчили школу</t>
  </si>
  <si>
    <t>%</t>
  </si>
  <si>
    <t>Звітність</t>
  </si>
  <si>
    <t>Динаміка збільшення чисельності учнів відповідно до фактичного показника попереднього року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</si>
  <si>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</si>
  <si>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</si>
  <si>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</si>
  <si>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</si>
  <si>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</si>
  <si>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</si>
  <si>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</si>
  <si>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</si>
  <si>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</si>
  <si>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</si>
  <si>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</si>
  <si>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20.01.2025 року № 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</si>
</sst>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#,##0.0\ _₴"/>
    <numFmt numFmtId="167" formatCode="0.0"/>
  </numFmts>
  <fonts count="31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0" borderId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2" fillId="0" borderId="0"/>
    <xf numFmtId="0" fontId="2" fillId="0" borderId="0"/>
    <xf numFmtId="0" fontId="26" fillId="0" borderId="0"/>
    <xf numFmtId="0" fontId="22" fillId="0" borderId="0"/>
    <xf numFmtId="0" fontId="28" fillId="0" borderId="0"/>
    <xf numFmtId="0" fontId="29" fillId="0" borderId="0"/>
    <xf numFmtId="0" fontId="1" fillId="0" borderId="0"/>
    <xf numFmtId="0" fontId="20" fillId="16" borderId="13" applyNumberFormat="0" applyFont="0" applyAlignment="0" applyProtection="0"/>
    <xf numFmtId="0" fontId="30" fillId="0" borderId="0"/>
    <xf numFmtId="43" fontId="2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center" vertical="center" wrapText="1" shrinkToFit="1"/>
    </xf>
    <xf numFmtId="1" fontId="16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9" fillId="0" borderId="0" xfId="0" applyNumberFormat="1" applyFont="1" applyFill="1" applyBorder="1" applyAlignment="1">
      <alignment horizontal="right"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167" fontId="3" fillId="0" borderId="3" xfId="0" applyNumberFormat="1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left" vertical="center" wrapText="1"/>
    </xf>
    <xf numFmtId="166" fontId="9" fillId="0" borderId="3" xfId="1" applyNumberFormat="1" applyFont="1" applyFill="1" applyBorder="1" applyAlignment="1">
      <alignment horizontal="center" vertical="center" wrapText="1"/>
    </xf>
    <xf numFmtId="166" fontId="9" fillId="0" borderId="5" xfId="1" applyNumberFormat="1" applyFont="1" applyFill="1" applyBorder="1" applyAlignment="1">
      <alignment horizontal="center" vertical="center" wrapText="1"/>
    </xf>
    <xf numFmtId="165" fontId="9" fillId="0" borderId="3" xfId="1" applyNumberFormat="1" applyFont="1" applyFill="1" applyBorder="1" applyAlignment="1">
      <alignment horizontal="center" vertical="center" wrapText="1" shrinkToFit="1"/>
    </xf>
    <xf numFmtId="165" fontId="9" fillId="0" borderId="5" xfId="1" applyNumberFormat="1" applyFont="1" applyFill="1" applyBorder="1" applyAlignment="1">
      <alignment horizontal="center" vertical="center" wrapText="1" shrinkToFit="1"/>
    </xf>
    <xf numFmtId="167" fontId="9" fillId="0" borderId="2" xfId="0" applyNumberFormat="1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left" vertical="center" wrapText="1"/>
    </xf>
    <xf numFmtId="1" fontId="14" fillId="0" borderId="3" xfId="0" applyNumberFormat="1" applyFont="1" applyFill="1" applyBorder="1" applyAlignment="1">
      <alignment horizontal="center" vertical="center" wrapText="1" shrinkToFit="1"/>
    </xf>
    <xf numFmtId="1" fontId="14" fillId="0" borderId="5" xfId="0" applyNumberFormat="1" applyFont="1" applyFill="1" applyBorder="1" applyAlignment="1">
      <alignment horizontal="center" vertical="center" wrapText="1" shrinkToFit="1"/>
    </xf>
    <xf numFmtId="167" fontId="14" fillId="0" borderId="3" xfId="0" applyNumberFormat="1" applyFont="1" applyFill="1" applyBorder="1" applyAlignment="1">
      <alignment horizontal="center" vertical="center" wrapText="1" shrinkToFit="1"/>
    </xf>
    <xf numFmtId="167" fontId="14" fillId="0" borderId="5" xfId="0" applyNumberFormat="1" applyFont="1" applyFill="1" applyBorder="1" applyAlignment="1">
      <alignment horizontal="center" vertical="center" wrapText="1" shrinkToFit="1"/>
    </xf>
    <xf numFmtId="167" fontId="14" fillId="0" borderId="2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3" fontId="9" fillId="0" borderId="3" xfId="0" applyNumberFormat="1" applyFont="1" applyFill="1" applyBorder="1" applyAlignment="1">
      <alignment horizontal="center" vertical="center" wrapText="1" shrinkToFit="1"/>
    </xf>
    <xf numFmtId="3" fontId="9" fillId="0" borderId="5" xfId="0" applyNumberFormat="1" applyFont="1" applyFill="1" applyBorder="1" applyAlignment="1">
      <alignment horizontal="center" vertical="center" wrapText="1" shrinkToFit="1"/>
    </xf>
    <xf numFmtId="4" fontId="9" fillId="0" borderId="3" xfId="0" applyNumberFormat="1" applyFont="1" applyFill="1" applyBorder="1" applyAlignment="1">
      <alignment horizontal="center" vertical="center" wrapText="1" shrinkToFit="1"/>
    </xf>
    <xf numFmtId="4" fontId="9" fillId="0" borderId="5" xfId="0" applyNumberFormat="1" applyFont="1" applyFill="1" applyBorder="1" applyAlignment="1">
      <alignment horizontal="center" vertical="center" wrapText="1" shrinkToFi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 shrinkToFit="1"/>
    </xf>
    <xf numFmtId="1" fontId="9" fillId="0" borderId="5" xfId="0" applyNumberFormat="1" applyFont="1" applyFill="1" applyBorder="1" applyAlignment="1">
      <alignment horizontal="center" vertical="center" wrapText="1" shrinkToFit="1"/>
    </xf>
    <xf numFmtId="0" fontId="14" fillId="0" borderId="2" xfId="1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center" vertical="center" wrapText="1" shrinkToFit="1"/>
    </xf>
    <xf numFmtId="164" fontId="3" fillId="0" borderId="5" xfId="1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9" fillId="0" borderId="9" xfId="0" applyNumberFormat="1" applyFont="1" applyFill="1" applyBorder="1" applyAlignment="1">
      <alignment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horizontal="right" vertical="center" wrapText="1" shrinkToFi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  <pageSetUpPr fitToPage="1"/>
  </sheetPr>
  <dimension ref="A1:U103"/>
  <sheetViews>
    <sheetView tabSelected="1" view="pageBreakPreview" zoomScale="70" zoomScaleNormal="80" zoomScaleSheetLayoutView="70" workbookViewId="0">
      <selection activeCell="O4" sqref="O4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9.1640625" style="1" customWidth="1"/>
    <col min="13" max="13" width="17.33203125" style="1" customWidth="1"/>
    <col min="14" max="15" width="13" style="1" bestFit="1" customWidth="1"/>
    <col min="16" max="16" width="15.1640625" style="1" customWidth="1"/>
    <col min="17" max="17" width="10.5" style="1" customWidth="1"/>
    <col min="18" max="18" width="13" style="1" customWidth="1"/>
    <col min="19" max="20" width="9.33203125" style="1"/>
    <col min="21" max="21" width="17.6640625" style="1" customWidth="1"/>
    <col min="22" max="16384" width="9.33203125" style="1"/>
  </cols>
  <sheetData>
    <row r="1" spans="1:11" ht="93.2" customHeight="1" x14ac:dyDescent="0.2">
      <c r="B1" s="2"/>
      <c r="C1" s="2"/>
      <c r="D1" s="2"/>
      <c r="E1" s="2"/>
      <c r="F1" s="2"/>
      <c r="G1" s="117" t="s">
        <v>0</v>
      </c>
      <c r="H1" s="118"/>
      <c r="I1" s="118"/>
      <c r="J1" s="118"/>
      <c r="K1" s="118"/>
    </row>
    <row r="2" spans="1:11" ht="122.25" customHeight="1" x14ac:dyDescent="0.2">
      <c r="B2" s="2"/>
      <c r="C2" s="2"/>
      <c r="D2" s="2"/>
      <c r="E2" s="2"/>
      <c r="F2" s="2"/>
      <c r="G2" s="119" t="s">
        <v>113</v>
      </c>
      <c r="H2" s="119"/>
      <c r="I2" s="119"/>
      <c r="J2" s="119"/>
      <c r="K2" s="119"/>
    </row>
    <row r="3" spans="1:11" ht="37.5" customHeight="1" x14ac:dyDescent="0.2">
      <c r="A3" s="120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ht="123" customHeight="1" x14ac:dyDescent="0.2">
      <c r="A4" s="3" t="s">
        <v>2</v>
      </c>
      <c r="B4" s="113" t="s">
        <v>3</v>
      </c>
      <c r="C4" s="113"/>
      <c r="D4" s="113"/>
      <c r="E4" s="113"/>
      <c r="F4" s="113"/>
      <c r="G4" s="112" t="s">
        <v>4</v>
      </c>
      <c r="H4" s="112"/>
      <c r="I4" s="112"/>
      <c r="J4" s="112"/>
      <c r="K4" s="112"/>
    </row>
    <row r="5" spans="1:11" ht="122.25" customHeight="1" x14ac:dyDescent="0.2">
      <c r="A5" s="4" t="s">
        <v>5</v>
      </c>
      <c r="B5" s="113" t="s">
        <v>6</v>
      </c>
      <c r="C5" s="113"/>
      <c r="D5" s="113"/>
      <c r="E5" s="113"/>
      <c r="F5" s="113"/>
      <c r="G5" s="113" t="s">
        <v>7</v>
      </c>
      <c r="H5" s="113"/>
      <c r="I5" s="113"/>
      <c r="J5" s="113"/>
      <c r="K5" s="113"/>
    </row>
    <row r="6" spans="1:11" ht="198.4" customHeight="1" x14ac:dyDescent="0.25">
      <c r="A6" s="4" t="s">
        <v>8</v>
      </c>
      <c r="B6" s="112" t="s">
        <v>9</v>
      </c>
      <c r="C6" s="113"/>
      <c r="D6" s="5" t="s">
        <v>10</v>
      </c>
      <c r="E6" s="114" t="s">
        <v>11</v>
      </c>
      <c r="F6" s="115"/>
      <c r="G6" s="112" t="s">
        <v>12</v>
      </c>
      <c r="H6" s="113"/>
      <c r="I6" s="113"/>
      <c r="J6" s="113"/>
      <c r="K6" s="113"/>
    </row>
    <row r="7" spans="1:11" ht="21.75" customHeight="1" x14ac:dyDescent="0.2">
      <c r="A7" s="92" t="s">
        <v>13</v>
      </c>
      <c r="B7" s="92"/>
      <c r="C7" s="92"/>
      <c r="D7" s="92"/>
      <c r="E7" s="92"/>
      <c r="F7" s="92"/>
      <c r="G7" s="92"/>
      <c r="H7" s="92"/>
      <c r="I7" s="92"/>
      <c r="J7" s="92"/>
      <c r="K7" s="92"/>
    </row>
    <row r="8" spans="1:11" ht="19.149999999999999" customHeight="1" x14ac:dyDescent="0.2">
      <c r="A8" s="116" t="s">
        <v>14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</row>
    <row r="9" spans="1:11" s="6" customFormat="1" ht="21.2" customHeight="1" x14ac:dyDescent="0.2">
      <c r="A9" s="106" t="s">
        <v>15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</row>
    <row r="10" spans="1:11" s="6" customFormat="1" ht="21.2" customHeight="1" x14ac:dyDescent="0.2">
      <c r="A10" s="106" t="s">
        <v>16</v>
      </c>
      <c r="B10" s="106"/>
      <c r="C10" s="106"/>
      <c r="D10" s="106"/>
      <c r="E10" s="106"/>
      <c r="F10" s="106"/>
      <c r="G10" s="106"/>
      <c r="H10" s="106"/>
      <c r="I10" s="106"/>
      <c r="J10" s="7"/>
      <c r="K10" s="7"/>
    </row>
    <row r="11" spans="1:11" s="6" customFormat="1" ht="21.2" customHeight="1" x14ac:dyDescent="0.2">
      <c r="A11" s="106" t="s">
        <v>17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</row>
    <row r="12" spans="1:11" s="6" customFormat="1" ht="21.2" customHeight="1" x14ac:dyDescent="0.2">
      <c r="A12" s="106" t="s">
        <v>18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</row>
    <row r="13" spans="1:11" s="6" customFormat="1" ht="21.2" customHeight="1" x14ac:dyDescent="0.2">
      <c r="A13" s="106" t="s">
        <v>19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</row>
    <row r="14" spans="1:11" s="6" customFormat="1" ht="21.2" customHeight="1" x14ac:dyDescent="0.2">
      <c r="A14" s="106" t="s">
        <v>20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</row>
    <row r="15" spans="1:11" s="6" customFormat="1" ht="25.15" customHeight="1" x14ac:dyDescent="0.2">
      <c r="A15" s="106" t="s">
        <v>21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</row>
    <row r="16" spans="1:11" s="6" customFormat="1" ht="25.15" customHeight="1" x14ac:dyDescent="0.2">
      <c r="A16" s="106" t="s">
        <v>22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</row>
    <row r="17" spans="1:11" s="6" customFormat="1" ht="33.75" customHeight="1" x14ac:dyDescent="0.2">
      <c r="A17" s="106" t="s">
        <v>23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</row>
    <row r="18" spans="1:11" s="6" customFormat="1" ht="25.9" customHeight="1" x14ac:dyDescent="0.2">
      <c r="A18" s="106" t="s">
        <v>24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</row>
    <row r="19" spans="1:11" s="6" customFormat="1" ht="18.399999999999999" customHeight="1" x14ac:dyDescent="0.2">
      <c r="A19" s="106" t="s">
        <v>25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</row>
    <row r="20" spans="1:11" s="6" customFormat="1" ht="40.9" customHeight="1" x14ac:dyDescent="0.2">
      <c r="A20" s="106" t="s">
        <v>26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</row>
    <row r="21" spans="1:11" s="6" customFormat="1" ht="36" customHeight="1" x14ac:dyDescent="0.2">
      <c r="A21" s="105" t="s">
        <v>27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</row>
    <row r="22" spans="1:11" s="6" customFormat="1" ht="23.25" customHeight="1" x14ac:dyDescent="0.2">
      <c r="A22" s="105" t="s">
        <v>28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</row>
    <row r="23" spans="1:11" s="6" customFormat="1" ht="39.75" customHeight="1" x14ac:dyDescent="0.2">
      <c r="A23" s="105" t="s">
        <v>29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</row>
    <row r="24" spans="1:11" s="6" customFormat="1" ht="16.350000000000001" customHeight="1" x14ac:dyDescent="0.2">
      <c r="A24" s="105" t="s">
        <v>30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</row>
    <row r="25" spans="1:11" s="6" customFormat="1" ht="42.75" customHeight="1" x14ac:dyDescent="0.2">
      <c r="A25" s="105" t="s">
        <v>31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</row>
    <row r="26" spans="1:11" s="6" customFormat="1" ht="26.45" customHeight="1" x14ac:dyDescent="0.2">
      <c r="A26" s="106" t="s">
        <v>32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</row>
    <row r="27" spans="1:11" s="6" customFormat="1" ht="36.75" customHeight="1" x14ac:dyDescent="0.2">
      <c r="A27" s="106" t="s">
        <v>33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</row>
    <row r="28" spans="1:11" s="6" customFormat="1" ht="23.85" customHeight="1" x14ac:dyDescent="0.2">
      <c r="A28" s="108" t="s">
        <v>34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</row>
    <row r="29" spans="1:11" s="6" customFormat="1" ht="35.450000000000003" customHeight="1" x14ac:dyDescent="0.2">
      <c r="A29" s="106" t="s">
        <v>35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</row>
    <row r="30" spans="1:11" s="6" customFormat="1" ht="36.75" customHeight="1" x14ac:dyDescent="0.2">
      <c r="A30" s="106" t="s">
        <v>36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</row>
    <row r="31" spans="1:11" s="6" customFormat="1" ht="38.25" customHeight="1" x14ac:dyDescent="0.2">
      <c r="A31" s="106" t="s">
        <v>37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</row>
    <row r="32" spans="1:11" s="6" customFormat="1" ht="38.85" customHeight="1" x14ac:dyDescent="0.2">
      <c r="A32" s="105" t="s">
        <v>38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</row>
    <row r="33" spans="1:11" s="6" customFormat="1" ht="24.4" customHeight="1" x14ac:dyDescent="0.2">
      <c r="A33" s="105" t="s">
        <v>39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</row>
    <row r="34" spans="1:11" s="6" customFormat="1" ht="20.45" customHeight="1" x14ac:dyDescent="0.2">
      <c r="A34" s="105" t="s">
        <v>40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</row>
    <row r="35" spans="1:11" s="6" customFormat="1" ht="24.4" customHeight="1" x14ac:dyDescent="0.2">
      <c r="A35" s="106" t="s">
        <v>41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</row>
    <row r="36" spans="1:11" ht="23.25" customHeight="1" x14ac:dyDescent="0.2">
      <c r="A36" s="92" t="s">
        <v>42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</row>
    <row r="37" spans="1:11" ht="8.1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8.399999999999999" customHeight="1" x14ac:dyDescent="0.2">
      <c r="A38" s="8" t="s">
        <v>43</v>
      </c>
      <c r="B38" s="93" t="s">
        <v>44</v>
      </c>
      <c r="C38" s="93"/>
      <c r="D38" s="93"/>
      <c r="E38" s="93"/>
      <c r="F38" s="93"/>
      <c r="G38" s="93"/>
      <c r="H38" s="93"/>
      <c r="I38" s="9"/>
      <c r="J38" s="9"/>
      <c r="K38" s="9"/>
    </row>
    <row r="39" spans="1:11" ht="43.5" customHeight="1" x14ac:dyDescent="0.2">
      <c r="A39" s="10">
        <v>1</v>
      </c>
      <c r="B39" s="51" t="s">
        <v>45</v>
      </c>
      <c r="C39" s="51"/>
      <c r="D39" s="51"/>
      <c r="E39" s="51"/>
      <c r="F39" s="51"/>
      <c r="G39" s="51"/>
      <c r="H39" s="51"/>
      <c r="I39" s="9"/>
      <c r="J39" s="9"/>
      <c r="K39" s="9"/>
    </row>
    <row r="40" spans="1:11" ht="12.2" customHeight="1" x14ac:dyDescent="0.2">
      <c r="A40" s="11"/>
      <c r="B40" s="3"/>
      <c r="C40" s="3"/>
      <c r="D40" s="3"/>
      <c r="E40" s="3"/>
      <c r="F40" s="3"/>
      <c r="G40" s="3"/>
      <c r="H40" s="3"/>
      <c r="I40" s="9"/>
      <c r="J40" s="9"/>
      <c r="K40" s="9"/>
    </row>
    <row r="41" spans="1:11" ht="41.45" customHeight="1" x14ac:dyDescent="0.2">
      <c r="A41" s="92" t="s">
        <v>46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</row>
    <row r="42" spans="1:11" ht="6.75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9.5" customHeight="1" x14ac:dyDescent="0.2">
      <c r="A43" s="92" t="s">
        <v>47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</row>
    <row r="44" spans="1:11" ht="9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7.649999999999999" customHeight="1" x14ac:dyDescent="0.2">
      <c r="A45" s="8" t="s">
        <v>43</v>
      </c>
      <c r="B45" s="93" t="s">
        <v>48</v>
      </c>
      <c r="C45" s="93"/>
      <c r="D45" s="93"/>
      <c r="E45" s="93"/>
      <c r="F45" s="93"/>
      <c r="G45" s="93"/>
      <c r="H45" s="93"/>
      <c r="I45" s="9"/>
      <c r="J45" s="9"/>
      <c r="K45" s="9"/>
    </row>
    <row r="46" spans="1:11" ht="44.1" customHeight="1" x14ac:dyDescent="0.2">
      <c r="A46" s="12">
        <v>1</v>
      </c>
      <c r="B46" s="78" t="s">
        <v>49</v>
      </c>
      <c r="C46" s="95"/>
      <c r="D46" s="95"/>
      <c r="E46" s="95"/>
      <c r="F46" s="95"/>
      <c r="G46" s="95"/>
      <c r="H46" s="79"/>
      <c r="I46" s="9"/>
      <c r="J46" s="9"/>
      <c r="K46" s="9"/>
    </row>
    <row r="47" spans="1:11" ht="8.85" customHeight="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ht="15.75" x14ac:dyDescent="0.2">
      <c r="A48" s="92" t="s">
        <v>50</v>
      </c>
      <c r="B48" s="92"/>
      <c r="C48" s="92"/>
      <c r="D48" s="92"/>
      <c r="E48" s="92"/>
      <c r="F48" s="92"/>
      <c r="G48" s="92"/>
      <c r="H48" s="92"/>
      <c r="I48" s="9"/>
      <c r="J48" s="9"/>
      <c r="K48" s="9"/>
    </row>
    <row r="49" spans="1:21" ht="15.75" x14ac:dyDescent="0.2">
      <c r="A49" s="104" t="s">
        <v>51</v>
      </c>
      <c r="B49" s="104"/>
      <c r="C49" s="104"/>
      <c r="D49" s="104"/>
      <c r="E49" s="104"/>
      <c r="F49" s="104"/>
      <c r="G49" s="104"/>
      <c r="H49" s="104"/>
      <c r="I49" s="104"/>
      <c r="J49" s="4"/>
      <c r="K49" s="4"/>
    </row>
    <row r="50" spans="1:21" s="16" customFormat="1" ht="19.7" customHeight="1" x14ac:dyDescent="0.2">
      <c r="A50" s="13" t="s">
        <v>43</v>
      </c>
      <c r="B50" s="93" t="s">
        <v>52</v>
      </c>
      <c r="C50" s="93"/>
      <c r="D50" s="93" t="s">
        <v>53</v>
      </c>
      <c r="E50" s="93"/>
      <c r="F50" s="93" t="s">
        <v>54</v>
      </c>
      <c r="G50" s="93"/>
      <c r="H50" s="93" t="s">
        <v>55</v>
      </c>
      <c r="I50" s="93"/>
      <c r="J50" s="14"/>
      <c r="K50" s="15"/>
    </row>
    <row r="51" spans="1:21" ht="16.350000000000001" customHeight="1" x14ac:dyDescent="0.2">
      <c r="A51" s="17">
        <v>1</v>
      </c>
      <c r="B51" s="94">
        <v>2</v>
      </c>
      <c r="C51" s="94"/>
      <c r="D51" s="94">
        <v>3</v>
      </c>
      <c r="E51" s="94"/>
      <c r="F51" s="94">
        <v>4</v>
      </c>
      <c r="G51" s="94"/>
      <c r="H51" s="94">
        <v>6</v>
      </c>
      <c r="I51" s="94"/>
      <c r="J51" s="18"/>
      <c r="K51" s="9"/>
    </row>
    <row r="52" spans="1:21" ht="38.1" customHeight="1" x14ac:dyDescent="0.2">
      <c r="A52" s="19">
        <v>1</v>
      </c>
      <c r="B52" s="51" t="s">
        <v>56</v>
      </c>
      <c r="C52" s="51"/>
      <c r="D52" s="102">
        <v>28696272</v>
      </c>
      <c r="E52" s="102"/>
      <c r="F52" s="102">
        <v>172100</v>
      </c>
      <c r="G52" s="102"/>
      <c r="H52" s="102">
        <f>D52+F52</f>
        <v>28868372</v>
      </c>
      <c r="I52" s="102"/>
      <c r="J52" s="20"/>
      <c r="K52" s="9"/>
    </row>
    <row r="53" spans="1:21" ht="34.15" customHeight="1" x14ac:dyDescent="0.2">
      <c r="A53" s="19">
        <v>2</v>
      </c>
      <c r="B53" s="51" t="s">
        <v>57</v>
      </c>
      <c r="C53" s="51"/>
      <c r="D53" s="102">
        <v>1543600</v>
      </c>
      <c r="E53" s="102"/>
      <c r="F53" s="102">
        <v>0</v>
      </c>
      <c r="G53" s="102"/>
      <c r="H53" s="102">
        <f>D53+F53</f>
        <v>1543600</v>
      </c>
      <c r="I53" s="102"/>
      <c r="J53" s="20"/>
      <c r="K53" s="9"/>
      <c r="P53" s="101"/>
      <c r="Q53" s="101"/>
      <c r="R53" s="101"/>
      <c r="S53" s="101"/>
      <c r="T53" s="101"/>
      <c r="U53" s="101"/>
    </row>
    <row r="54" spans="1:21" ht="28.5" customHeight="1" x14ac:dyDescent="0.2">
      <c r="A54" s="19">
        <v>3</v>
      </c>
      <c r="B54" s="55" t="s">
        <v>58</v>
      </c>
      <c r="C54" s="55"/>
      <c r="D54" s="102">
        <v>0</v>
      </c>
      <c r="E54" s="102"/>
      <c r="F54" s="102">
        <v>30000</v>
      </c>
      <c r="G54" s="102"/>
      <c r="H54" s="102">
        <f>D54+F54</f>
        <v>30000</v>
      </c>
      <c r="I54" s="102"/>
      <c r="J54" s="20"/>
      <c r="K54" s="9"/>
      <c r="P54" s="21"/>
      <c r="Q54" s="21"/>
      <c r="R54" s="21"/>
      <c r="S54" s="21"/>
      <c r="T54" s="21"/>
      <c r="U54" s="21"/>
    </row>
    <row r="55" spans="1:21" ht="21.2" customHeight="1" x14ac:dyDescent="0.2">
      <c r="A55" s="103" t="s">
        <v>59</v>
      </c>
      <c r="B55" s="103"/>
      <c r="C55" s="103"/>
      <c r="D55" s="102">
        <f>SUM(D52:D54)</f>
        <v>30239872</v>
      </c>
      <c r="E55" s="102"/>
      <c r="F55" s="102">
        <f>SUM(F52:F54)</f>
        <v>202100</v>
      </c>
      <c r="G55" s="102"/>
      <c r="H55" s="102">
        <f>SUM(H52:H54)</f>
        <v>30441972</v>
      </c>
      <c r="I55" s="102"/>
      <c r="J55" s="9"/>
      <c r="K55" s="9"/>
      <c r="P55" s="100"/>
      <c r="Q55" s="100"/>
      <c r="R55" s="100"/>
      <c r="S55" s="100"/>
      <c r="T55" s="100"/>
      <c r="U55" s="100"/>
    </row>
    <row r="56" spans="1:21" ht="6.75" customHeight="1" x14ac:dyDescent="0.2">
      <c r="A56" s="9"/>
      <c r="B56" s="3"/>
      <c r="C56" s="9"/>
      <c r="D56" s="22"/>
      <c r="E56" s="22"/>
      <c r="F56" s="22"/>
      <c r="G56" s="22"/>
      <c r="H56" s="22"/>
      <c r="I56" s="22"/>
      <c r="J56" s="9"/>
      <c r="K56" s="9"/>
      <c r="P56" s="100"/>
      <c r="Q56" s="100"/>
      <c r="R56" s="100"/>
      <c r="S56" s="100"/>
      <c r="T56" s="100"/>
      <c r="U56" s="100"/>
    </row>
    <row r="57" spans="1:21" ht="6.2" customHeight="1" x14ac:dyDescent="0.2">
      <c r="I57" s="9"/>
      <c r="J57" s="9"/>
      <c r="K57" s="9"/>
    </row>
    <row r="58" spans="1:21" ht="16.5" customHeight="1" x14ac:dyDescent="0.2">
      <c r="A58" s="92" t="s">
        <v>60</v>
      </c>
      <c r="B58" s="92"/>
      <c r="C58" s="92"/>
      <c r="D58" s="92"/>
      <c r="E58" s="92"/>
      <c r="F58" s="92"/>
      <c r="G58" s="92"/>
      <c r="H58" s="92"/>
      <c r="I58" s="23"/>
      <c r="J58" s="4"/>
      <c r="K58" s="4"/>
    </row>
    <row r="59" spans="1:21" ht="24" customHeight="1" x14ac:dyDescent="0.2">
      <c r="A59" s="93" t="s">
        <v>61</v>
      </c>
      <c r="B59" s="93"/>
      <c r="C59" s="93"/>
      <c r="D59" s="93" t="s">
        <v>53</v>
      </c>
      <c r="E59" s="93"/>
      <c r="F59" s="93" t="s">
        <v>54</v>
      </c>
      <c r="G59" s="93"/>
      <c r="H59" s="93" t="s">
        <v>55</v>
      </c>
      <c r="I59" s="93"/>
      <c r="J59" s="9"/>
      <c r="K59" s="9"/>
    </row>
    <row r="60" spans="1:21" ht="16.5" customHeight="1" x14ac:dyDescent="0.2">
      <c r="A60" s="94">
        <v>1</v>
      </c>
      <c r="B60" s="94"/>
      <c r="C60" s="94"/>
      <c r="D60" s="94">
        <v>2</v>
      </c>
      <c r="E60" s="94"/>
      <c r="F60" s="94">
        <v>3</v>
      </c>
      <c r="G60" s="94"/>
      <c r="H60" s="94">
        <v>4</v>
      </c>
      <c r="I60" s="94"/>
      <c r="J60" s="9"/>
      <c r="K60" s="9"/>
    </row>
    <row r="61" spans="1:21" ht="39.4" customHeight="1" x14ac:dyDescent="0.2">
      <c r="A61" s="78" t="s">
        <v>62</v>
      </c>
      <c r="B61" s="95"/>
      <c r="C61" s="79"/>
      <c r="D61" s="96">
        <f>D55</f>
        <v>30239872</v>
      </c>
      <c r="E61" s="96"/>
      <c r="F61" s="96">
        <f>F55</f>
        <v>202100</v>
      </c>
      <c r="G61" s="96"/>
      <c r="H61" s="96">
        <f>F61+D61</f>
        <v>30441972</v>
      </c>
      <c r="I61" s="96"/>
      <c r="J61" s="9"/>
      <c r="K61" s="9"/>
    </row>
    <row r="62" spans="1:21" ht="17.100000000000001" customHeight="1" x14ac:dyDescent="0.2">
      <c r="A62" s="97" t="s">
        <v>59</v>
      </c>
      <c r="B62" s="98"/>
      <c r="C62" s="98"/>
      <c r="D62" s="99">
        <f>D61</f>
        <v>30239872</v>
      </c>
      <c r="E62" s="99"/>
      <c r="F62" s="99">
        <f>F61</f>
        <v>202100</v>
      </c>
      <c r="G62" s="99"/>
      <c r="H62" s="99">
        <f>H61</f>
        <v>30441972</v>
      </c>
      <c r="I62" s="99"/>
      <c r="J62" s="9"/>
      <c r="K62" s="9"/>
    </row>
    <row r="63" spans="1:21" ht="6" customHeight="1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21" ht="17.45" customHeight="1" x14ac:dyDescent="0.2">
      <c r="A64" s="92" t="s">
        <v>63</v>
      </c>
      <c r="B64" s="92"/>
      <c r="C64" s="92"/>
      <c r="D64" s="92"/>
      <c r="E64" s="92"/>
      <c r="F64" s="92"/>
      <c r="G64" s="92"/>
      <c r="H64" s="92"/>
      <c r="I64" s="9"/>
      <c r="J64" s="9"/>
      <c r="K64" s="9"/>
    </row>
    <row r="65" spans="1:11" ht="30.75" customHeight="1" x14ac:dyDescent="0.2">
      <c r="A65" s="13" t="s">
        <v>43</v>
      </c>
      <c r="B65" s="13" t="s">
        <v>64</v>
      </c>
      <c r="C65" s="13" t="s">
        <v>65</v>
      </c>
      <c r="D65" s="93" t="s">
        <v>66</v>
      </c>
      <c r="E65" s="93"/>
      <c r="F65" s="93" t="s">
        <v>53</v>
      </c>
      <c r="G65" s="93"/>
      <c r="H65" s="93" t="s">
        <v>54</v>
      </c>
      <c r="I65" s="93"/>
      <c r="J65" s="93" t="s">
        <v>55</v>
      </c>
      <c r="K65" s="93"/>
    </row>
    <row r="66" spans="1:11" s="16" customFormat="1" ht="21.95" customHeight="1" x14ac:dyDescent="0.2">
      <c r="A66" s="17">
        <v>1</v>
      </c>
      <c r="B66" s="17">
        <v>2</v>
      </c>
      <c r="C66" s="17">
        <v>3</v>
      </c>
      <c r="D66" s="94">
        <v>4</v>
      </c>
      <c r="E66" s="94"/>
      <c r="F66" s="94">
        <v>5</v>
      </c>
      <c r="G66" s="94"/>
      <c r="H66" s="94">
        <v>6</v>
      </c>
      <c r="I66" s="94"/>
      <c r="J66" s="94">
        <v>7</v>
      </c>
      <c r="K66" s="68"/>
    </row>
    <row r="67" spans="1:11" ht="21.95" customHeight="1" x14ac:dyDescent="0.2">
      <c r="A67" s="19">
        <v>1</v>
      </c>
      <c r="B67" s="24" t="s">
        <v>67</v>
      </c>
      <c r="C67" s="25"/>
      <c r="D67" s="68"/>
      <c r="E67" s="68"/>
      <c r="F67" s="68"/>
      <c r="G67" s="68"/>
      <c r="H67" s="68"/>
      <c r="I67" s="68"/>
      <c r="J67" s="68"/>
      <c r="K67" s="68"/>
    </row>
    <row r="68" spans="1:11" ht="24.4" customHeight="1" x14ac:dyDescent="0.2">
      <c r="A68" s="26"/>
      <c r="B68" s="27" t="s">
        <v>68</v>
      </c>
      <c r="C68" s="27" t="s">
        <v>69</v>
      </c>
      <c r="D68" s="51" t="s">
        <v>70</v>
      </c>
      <c r="E68" s="51"/>
      <c r="F68" s="67">
        <v>2</v>
      </c>
      <c r="G68" s="67"/>
      <c r="H68" s="68"/>
      <c r="I68" s="68"/>
      <c r="J68" s="67">
        <f t="shared" ref="J68:J74" si="0">F68+H68</f>
        <v>2</v>
      </c>
      <c r="K68" s="67"/>
    </row>
    <row r="69" spans="1:11" ht="35.85" customHeight="1" x14ac:dyDescent="0.2">
      <c r="A69" s="26"/>
      <c r="B69" s="27" t="s">
        <v>71</v>
      </c>
      <c r="C69" s="27" t="s">
        <v>69</v>
      </c>
      <c r="D69" s="51" t="s">
        <v>70</v>
      </c>
      <c r="E69" s="51"/>
      <c r="F69" s="67">
        <v>18</v>
      </c>
      <c r="G69" s="67"/>
      <c r="H69" s="68"/>
      <c r="I69" s="68"/>
      <c r="J69" s="67">
        <f t="shared" si="0"/>
        <v>18</v>
      </c>
      <c r="K69" s="67"/>
    </row>
    <row r="70" spans="1:11" s="30" customFormat="1" ht="37.35" customHeight="1" x14ac:dyDescent="0.2">
      <c r="A70" s="28"/>
      <c r="B70" s="29" t="s">
        <v>72</v>
      </c>
      <c r="C70" s="29" t="s">
        <v>69</v>
      </c>
      <c r="D70" s="89" t="s">
        <v>73</v>
      </c>
      <c r="E70" s="89"/>
      <c r="F70" s="90">
        <v>116.17</v>
      </c>
      <c r="G70" s="91"/>
      <c r="H70" s="90"/>
      <c r="I70" s="91"/>
      <c r="J70" s="90">
        <f t="shared" si="0"/>
        <v>116.17</v>
      </c>
      <c r="K70" s="91"/>
    </row>
    <row r="71" spans="1:11" s="30" customFormat="1" ht="19.149999999999999" customHeight="1" x14ac:dyDescent="0.2">
      <c r="A71" s="28"/>
      <c r="B71" s="29" t="s">
        <v>74</v>
      </c>
      <c r="C71" s="29" t="s">
        <v>69</v>
      </c>
      <c r="D71" s="89" t="s">
        <v>73</v>
      </c>
      <c r="E71" s="89"/>
      <c r="F71" s="90">
        <v>55.17</v>
      </c>
      <c r="G71" s="91"/>
      <c r="H71" s="90"/>
      <c r="I71" s="91"/>
      <c r="J71" s="90">
        <f t="shared" si="0"/>
        <v>55.17</v>
      </c>
      <c r="K71" s="91"/>
    </row>
    <row r="72" spans="1:11" s="30" customFormat="1" ht="36" customHeight="1" x14ac:dyDescent="0.2">
      <c r="A72" s="28"/>
      <c r="B72" s="29" t="s">
        <v>75</v>
      </c>
      <c r="C72" s="29" t="s">
        <v>69</v>
      </c>
      <c r="D72" s="89" t="s">
        <v>73</v>
      </c>
      <c r="E72" s="89"/>
      <c r="F72" s="90">
        <v>27.5</v>
      </c>
      <c r="G72" s="91"/>
      <c r="H72" s="90"/>
      <c r="I72" s="91"/>
      <c r="J72" s="90">
        <f t="shared" si="0"/>
        <v>27.5</v>
      </c>
      <c r="K72" s="91"/>
    </row>
    <row r="73" spans="1:11" s="30" customFormat="1" ht="24" customHeight="1" x14ac:dyDescent="0.2">
      <c r="A73" s="28"/>
      <c r="B73" s="29" t="s">
        <v>76</v>
      </c>
      <c r="C73" s="29" t="s">
        <v>69</v>
      </c>
      <c r="D73" s="89" t="s">
        <v>73</v>
      </c>
      <c r="E73" s="89"/>
      <c r="F73" s="90">
        <v>12.5</v>
      </c>
      <c r="G73" s="91"/>
      <c r="H73" s="90"/>
      <c r="I73" s="91"/>
      <c r="J73" s="90">
        <f t="shared" si="0"/>
        <v>12.5</v>
      </c>
      <c r="K73" s="91"/>
    </row>
    <row r="74" spans="1:11" s="30" customFormat="1" ht="19.5" customHeight="1" x14ac:dyDescent="0.2">
      <c r="A74" s="28"/>
      <c r="B74" s="29" t="s">
        <v>77</v>
      </c>
      <c r="C74" s="29" t="s">
        <v>69</v>
      </c>
      <c r="D74" s="89" t="s">
        <v>73</v>
      </c>
      <c r="E74" s="89"/>
      <c r="F74" s="90">
        <v>21</v>
      </c>
      <c r="G74" s="91"/>
      <c r="H74" s="90"/>
      <c r="I74" s="91"/>
      <c r="J74" s="90">
        <f t="shared" si="0"/>
        <v>21</v>
      </c>
      <c r="K74" s="91"/>
    </row>
    <row r="75" spans="1:11" ht="23.25" customHeight="1" x14ac:dyDescent="0.2">
      <c r="A75" s="26">
        <v>2</v>
      </c>
      <c r="B75" s="24" t="s">
        <v>78</v>
      </c>
      <c r="C75" s="27"/>
      <c r="D75" s="51"/>
      <c r="E75" s="51"/>
      <c r="F75" s="67"/>
      <c r="G75" s="67"/>
      <c r="H75" s="68"/>
      <c r="I75" s="68"/>
      <c r="J75" s="72"/>
      <c r="K75" s="73"/>
    </row>
    <row r="76" spans="1:11" ht="31.9" customHeight="1" x14ac:dyDescent="0.2">
      <c r="A76" s="26"/>
      <c r="B76" s="27" t="s">
        <v>79</v>
      </c>
      <c r="C76" s="27" t="s">
        <v>80</v>
      </c>
      <c r="D76" s="51" t="s">
        <v>81</v>
      </c>
      <c r="E76" s="51"/>
      <c r="F76" s="67">
        <v>149</v>
      </c>
      <c r="G76" s="67"/>
      <c r="H76" s="86"/>
      <c r="I76" s="86"/>
      <c r="J76" s="87">
        <f t="shared" ref="J76:J80" si="1">F76+H76</f>
        <v>149</v>
      </c>
      <c r="K76" s="88"/>
    </row>
    <row r="77" spans="1:11" ht="37.35" customHeight="1" x14ac:dyDescent="0.2">
      <c r="A77" s="26"/>
      <c r="B77" s="27" t="s">
        <v>82</v>
      </c>
      <c r="C77" s="27" t="s">
        <v>80</v>
      </c>
      <c r="D77" s="51" t="s">
        <v>81</v>
      </c>
      <c r="E77" s="51"/>
      <c r="F77" s="67">
        <v>149</v>
      </c>
      <c r="G77" s="67"/>
      <c r="H77" s="86"/>
      <c r="I77" s="86"/>
      <c r="J77" s="87">
        <f t="shared" si="1"/>
        <v>149</v>
      </c>
      <c r="K77" s="88"/>
    </row>
    <row r="78" spans="1:11" ht="36" customHeight="1" x14ac:dyDescent="0.2">
      <c r="A78" s="26"/>
      <c r="B78" s="27" t="s">
        <v>83</v>
      </c>
      <c r="C78" s="27" t="s">
        <v>80</v>
      </c>
      <c r="D78" s="51" t="s">
        <v>81</v>
      </c>
      <c r="E78" s="51"/>
      <c r="F78" s="67">
        <v>9</v>
      </c>
      <c r="G78" s="67"/>
      <c r="H78" s="86"/>
      <c r="I78" s="86"/>
      <c r="J78" s="87">
        <f t="shared" si="1"/>
        <v>9</v>
      </c>
      <c r="K78" s="88"/>
    </row>
    <row r="79" spans="1:11" ht="22.7" customHeight="1" x14ac:dyDescent="0.2">
      <c r="A79" s="26"/>
      <c r="B79" s="27" t="s">
        <v>84</v>
      </c>
      <c r="C79" s="27" t="s">
        <v>80</v>
      </c>
      <c r="D79" s="51" t="s">
        <v>81</v>
      </c>
      <c r="E79" s="51"/>
      <c r="F79" s="67">
        <v>8</v>
      </c>
      <c r="G79" s="67"/>
      <c r="H79" s="86"/>
      <c r="I79" s="86"/>
      <c r="J79" s="87">
        <f t="shared" si="1"/>
        <v>8</v>
      </c>
      <c r="K79" s="88"/>
    </row>
    <row r="80" spans="1:11" ht="26.45" customHeight="1" x14ac:dyDescent="0.2">
      <c r="A80" s="26"/>
      <c r="B80" s="27" t="s">
        <v>85</v>
      </c>
      <c r="C80" s="27" t="s">
        <v>80</v>
      </c>
      <c r="D80" s="51" t="s">
        <v>81</v>
      </c>
      <c r="E80" s="51"/>
      <c r="F80" s="67">
        <v>1</v>
      </c>
      <c r="G80" s="67"/>
      <c r="H80" s="86"/>
      <c r="I80" s="86"/>
      <c r="J80" s="87">
        <f t="shared" si="1"/>
        <v>1</v>
      </c>
      <c r="K80" s="88"/>
    </row>
    <row r="81" spans="1:11" ht="36.75" customHeight="1" x14ac:dyDescent="0.2">
      <c r="A81" s="26"/>
      <c r="B81" s="27" t="s">
        <v>86</v>
      </c>
      <c r="C81" s="27" t="s">
        <v>69</v>
      </c>
      <c r="D81" s="78" t="s">
        <v>87</v>
      </c>
      <c r="E81" s="79"/>
      <c r="F81" s="80">
        <v>175</v>
      </c>
      <c r="G81" s="81"/>
      <c r="H81" s="82"/>
      <c r="I81" s="83"/>
      <c r="J81" s="80">
        <f>F81</f>
        <v>175</v>
      </c>
      <c r="K81" s="81"/>
    </row>
    <row r="82" spans="1:11" ht="42" customHeight="1" x14ac:dyDescent="0.2">
      <c r="A82" s="26"/>
      <c r="B82" s="27" t="s">
        <v>88</v>
      </c>
      <c r="C82" s="27" t="s">
        <v>89</v>
      </c>
      <c r="D82" s="78" t="s">
        <v>87</v>
      </c>
      <c r="E82" s="79"/>
      <c r="F82" s="84">
        <v>70</v>
      </c>
      <c r="G82" s="85"/>
      <c r="H82" s="84"/>
      <c r="I82" s="85"/>
      <c r="J82" s="84">
        <f>F82</f>
        <v>70</v>
      </c>
      <c r="K82" s="85"/>
    </row>
    <row r="83" spans="1:11" ht="23.85" customHeight="1" x14ac:dyDescent="0.2">
      <c r="A83" s="26">
        <v>3</v>
      </c>
      <c r="B83" s="24" t="s">
        <v>90</v>
      </c>
      <c r="C83" s="27"/>
      <c r="D83" s="51"/>
      <c r="E83" s="76"/>
      <c r="F83" s="77"/>
      <c r="G83" s="77"/>
      <c r="H83" s="67"/>
      <c r="I83" s="67"/>
      <c r="J83" s="67"/>
      <c r="K83" s="67"/>
    </row>
    <row r="84" spans="1:11" ht="36" customHeight="1" x14ac:dyDescent="0.2">
      <c r="A84" s="26"/>
      <c r="B84" s="27" t="s">
        <v>91</v>
      </c>
      <c r="C84" s="27" t="s">
        <v>89</v>
      </c>
      <c r="D84" s="51" t="s">
        <v>87</v>
      </c>
      <c r="E84" s="51"/>
      <c r="F84" s="72">
        <f>ROUND(D55/F76,2)</f>
        <v>202952.16</v>
      </c>
      <c r="G84" s="73"/>
      <c r="H84" s="72">
        <f>F62/F76</f>
        <v>1356.3758389261745</v>
      </c>
      <c r="I84" s="73"/>
      <c r="J84" s="72">
        <f>F84+H84</f>
        <v>204308.53583892618</v>
      </c>
      <c r="K84" s="73"/>
    </row>
    <row r="85" spans="1:11" ht="36" customHeight="1" x14ac:dyDescent="0.2">
      <c r="A85" s="31"/>
      <c r="B85" s="27" t="s">
        <v>92</v>
      </c>
      <c r="C85" s="27" t="s">
        <v>93</v>
      </c>
      <c r="D85" s="51" t="s">
        <v>87</v>
      </c>
      <c r="E85" s="51"/>
      <c r="F85" s="74">
        <f>F76*F81</f>
        <v>26075</v>
      </c>
      <c r="G85" s="74"/>
      <c r="H85" s="75"/>
      <c r="I85" s="75"/>
      <c r="J85" s="75">
        <f t="shared" ref="J85" si="2">F85+H85</f>
        <v>26075</v>
      </c>
      <c r="K85" s="75"/>
    </row>
    <row r="86" spans="1:11" ht="39.6" customHeight="1" x14ac:dyDescent="0.2">
      <c r="A86" s="26"/>
      <c r="B86" s="27" t="s">
        <v>94</v>
      </c>
      <c r="C86" s="27" t="s">
        <v>89</v>
      </c>
      <c r="D86" s="51" t="s">
        <v>87</v>
      </c>
      <c r="E86" s="51"/>
      <c r="F86" s="72">
        <f>D53/F76</f>
        <v>10359.731543624161</v>
      </c>
      <c r="G86" s="73"/>
      <c r="H86" s="72"/>
      <c r="I86" s="73"/>
      <c r="J86" s="72">
        <f>F86+H86</f>
        <v>10359.731543624161</v>
      </c>
      <c r="K86" s="73"/>
    </row>
    <row r="87" spans="1:11" ht="29.25" customHeight="1" x14ac:dyDescent="0.2">
      <c r="A87" s="26"/>
      <c r="B87" s="27" t="s">
        <v>95</v>
      </c>
      <c r="C87" s="27" t="s">
        <v>80</v>
      </c>
      <c r="D87" s="51" t="s">
        <v>87</v>
      </c>
      <c r="E87" s="51"/>
      <c r="F87" s="70">
        <f>ROUND(F76/F69,0)</f>
        <v>8</v>
      </c>
      <c r="G87" s="71"/>
      <c r="H87" s="72"/>
      <c r="I87" s="73"/>
      <c r="J87" s="70">
        <f>F87+H87</f>
        <v>8</v>
      </c>
      <c r="K87" s="71"/>
    </row>
    <row r="88" spans="1:11" ht="43.5" customHeight="1" x14ac:dyDescent="0.2">
      <c r="A88" s="26"/>
      <c r="B88" s="32" t="s">
        <v>96</v>
      </c>
      <c r="C88" s="27" t="s">
        <v>80</v>
      </c>
      <c r="D88" s="51" t="s">
        <v>87</v>
      </c>
      <c r="E88" s="51"/>
      <c r="F88" s="70">
        <f>ROUND(F76/(F72+F71),0)</f>
        <v>2</v>
      </c>
      <c r="G88" s="71"/>
      <c r="H88" s="72"/>
      <c r="I88" s="73"/>
      <c r="J88" s="70">
        <f>F88+H88</f>
        <v>2</v>
      </c>
      <c r="K88" s="71"/>
    </row>
    <row r="89" spans="1:11" ht="23.25" customHeight="1" x14ac:dyDescent="0.2">
      <c r="A89" s="26">
        <v>4</v>
      </c>
      <c r="B89" s="24" t="s">
        <v>97</v>
      </c>
      <c r="C89" s="27"/>
      <c r="D89" s="51"/>
      <c r="E89" s="51"/>
      <c r="F89" s="67"/>
      <c r="G89" s="67"/>
      <c r="H89" s="68"/>
      <c r="I89" s="68"/>
      <c r="J89" s="67"/>
      <c r="K89" s="67"/>
    </row>
    <row r="90" spans="1:11" ht="34.5" customHeight="1" x14ac:dyDescent="0.2">
      <c r="A90" s="26"/>
      <c r="B90" s="27" t="s">
        <v>98</v>
      </c>
      <c r="C90" s="27" t="s">
        <v>99</v>
      </c>
      <c r="D90" s="51" t="s">
        <v>100</v>
      </c>
      <c r="E90" s="51"/>
      <c r="F90" s="69">
        <v>100</v>
      </c>
      <c r="G90" s="69"/>
      <c r="H90" s="68"/>
      <c r="I90" s="68"/>
      <c r="J90" s="67">
        <f>F90+H90</f>
        <v>100</v>
      </c>
      <c r="K90" s="67"/>
    </row>
    <row r="91" spans="1:11" ht="56.45" customHeight="1" x14ac:dyDescent="0.2">
      <c r="A91" s="33"/>
      <c r="B91" s="32" t="s">
        <v>101</v>
      </c>
      <c r="C91" s="32" t="s">
        <v>99</v>
      </c>
      <c r="D91" s="55" t="s">
        <v>87</v>
      </c>
      <c r="E91" s="55"/>
      <c r="F91" s="56">
        <v>104.9</v>
      </c>
      <c r="G91" s="57"/>
      <c r="H91" s="58"/>
      <c r="I91" s="59"/>
      <c r="J91" s="60">
        <f>F91+H91</f>
        <v>104.9</v>
      </c>
      <c r="K91" s="60"/>
    </row>
    <row r="92" spans="1:11" ht="40.700000000000003" customHeight="1" x14ac:dyDescent="0.2">
      <c r="A92" s="28"/>
      <c r="B92" s="34" t="s">
        <v>102</v>
      </c>
      <c r="C92" s="34" t="s">
        <v>99</v>
      </c>
      <c r="D92" s="61" t="s">
        <v>87</v>
      </c>
      <c r="E92" s="61"/>
      <c r="F92" s="62"/>
      <c r="G92" s="63"/>
      <c r="H92" s="64">
        <v>157.6</v>
      </c>
      <c r="I92" s="65"/>
      <c r="J92" s="66">
        <f>F92+H92</f>
        <v>157.6</v>
      </c>
      <c r="K92" s="66"/>
    </row>
    <row r="93" spans="1:11" ht="36" customHeight="1" x14ac:dyDescent="0.2">
      <c r="A93" s="35"/>
      <c r="B93" s="27" t="s">
        <v>103</v>
      </c>
      <c r="C93" s="27" t="s">
        <v>99</v>
      </c>
      <c r="D93" s="51" t="s">
        <v>87</v>
      </c>
      <c r="E93" s="51"/>
      <c r="F93" s="52">
        <v>97.9</v>
      </c>
      <c r="G93" s="53"/>
      <c r="H93" s="52"/>
      <c r="I93" s="53"/>
      <c r="J93" s="52">
        <f>F93</f>
        <v>97.9</v>
      </c>
      <c r="K93" s="53"/>
    </row>
    <row r="94" spans="1:11" s="37" customFormat="1" ht="27" customHeight="1" x14ac:dyDescent="0.25">
      <c r="A94" s="46" t="s">
        <v>104</v>
      </c>
      <c r="B94" s="46"/>
      <c r="C94" s="36"/>
      <c r="D94" s="36"/>
      <c r="E94" s="36"/>
      <c r="F94" s="36"/>
      <c r="G94" s="36"/>
      <c r="H94" s="36"/>
      <c r="I94" s="36"/>
      <c r="J94" s="36"/>
      <c r="K94" s="36"/>
    </row>
    <row r="95" spans="1:11" s="37" customFormat="1" ht="15.75" customHeight="1" x14ac:dyDescent="0.25">
      <c r="A95" s="38"/>
      <c r="B95" s="36"/>
      <c r="C95" s="36"/>
      <c r="D95" s="36"/>
      <c r="E95" s="39"/>
      <c r="F95" s="36"/>
      <c r="G95" s="36"/>
      <c r="H95" s="54" t="s">
        <v>105</v>
      </c>
      <c r="I95" s="54"/>
      <c r="J95" s="54"/>
      <c r="K95" s="54"/>
    </row>
    <row r="96" spans="1:11" s="37" customFormat="1" ht="54" customHeight="1" x14ac:dyDescent="0.25">
      <c r="A96" s="46" t="s">
        <v>106</v>
      </c>
      <c r="B96" s="46"/>
      <c r="C96" s="36"/>
      <c r="D96" s="36"/>
      <c r="E96" s="40" t="s">
        <v>107</v>
      </c>
      <c r="F96" s="41"/>
      <c r="G96" s="41"/>
      <c r="H96" s="47" t="s">
        <v>108</v>
      </c>
      <c r="I96" s="48"/>
      <c r="J96" s="48"/>
      <c r="K96" s="48"/>
    </row>
    <row r="97" spans="1:11" s="37" customFormat="1" ht="33" customHeight="1" x14ac:dyDescent="0.25">
      <c r="A97" s="46" t="s">
        <v>109</v>
      </c>
      <c r="B97" s="46"/>
      <c r="C97" s="36"/>
      <c r="D97" s="36"/>
      <c r="E97" s="36"/>
      <c r="F97" s="36"/>
      <c r="G97" s="36"/>
      <c r="H97" s="49"/>
      <c r="I97" s="49"/>
      <c r="J97" s="49"/>
      <c r="K97" s="49"/>
    </row>
    <row r="98" spans="1:11" s="37" customFormat="1" ht="20.25" customHeight="1" x14ac:dyDescent="0.25">
      <c r="A98" s="38"/>
      <c r="B98" s="36"/>
      <c r="C98" s="36"/>
      <c r="D98" s="36"/>
      <c r="E98" s="39"/>
      <c r="F98" s="36"/>
      <c r="G98" s="36"/>
      <c r="H98" s="50" t="s">
        <v>110</v>
      </c>
      <c r="I98" s="50"/>
      <c r="J98" s="50"/>
      <c r="K98" s="50"/>
    </row>
    <row r="99" spans="1:11" s="37" customFormat="1" ht="34.5" customHeight="1" x14ac:dyDescent="0.2">
      <c r="A99" s="38" t="s">
        <v>111</v>
      </c>
      <c r="B99" s="36"/>
      <c r="C99" s="38"/>
      <c r="D99" s="36"/>
      <c r="E99" s="40" t="s">
        <v>107</v>
      </c>
      <c r="F99" s="40"/>
      <c r="G99" s="41"/>
      <c r="H99" s="47" t="s">
        <v>108</v>
      </c>
      <c r="I99" s="48"/>
      <c r="J99" s="48"/>
      <c r="K99" s="48"/>
    </row>
    <row r="100" spans="1:11" ht="16.5" customHeight="1" x14ac:dyDescent="0.2">
      <c r="A100" s="42"/>
      <c r="B100" s="44" t="s">
        <v>112</v>
      </c>
      <c r="C100" s="44"/>
      <c r="D100" s="44"/>
      <c r="E100" s="42"/>
      <c r="F100" s="42"/>
      <c r="G100" s="42"/>
      <c r="H100" s="42"/>
      <c r="I100" s="42"/>
      <c r="J100" s="42"/>
      <c r="K100" s="42"/>
    </row>
    <row r="101" spans="1:11" x14ac:dyDescent="0.2">
      <c r="A101" s="42"/>
      <c r="B101" s="43"/>
      <c r="C101" s="42"/>
      <c r="D101" s="42"/>
      <c r="E101" s="42"/>
      <c r="F101" s="42"/>
      <c r="G101" s="42"/>
      <c r="H101" s="42"/>
      <c r="I101" s="42"/>
      <c r="J101" s="42"/>
      <c r="K101" s="42"/>
    </row>
    <row r="102" spans="1:11" ht="17.45" customHeight="1" x14ac:dyDescent="0.2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</row>
    <row r="103" spans="1:11" x14ac:dyDescent="0.2">
      <c r="A103" s="45"/>
      <c r="B103" s="45"/>
    </row>
  </sheetData>
  <mergeCells count="225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34:K34"/>
    <mergeCell ref="A35:K35"/>
    <mergeCell ref="A36:K36"/>
    <mergeCell ref="B38:H38"/>
    <mergeCell ref="B39:H39"/>
    <mergeCell ref="A41:K41"/>
    <mergeCell ref="A28:K28"/>
    <mergeCell ref="A29:K29"/>
    <mergeCell ref="A30:K30"/>
    <mergeCell ref="A31:K31"/>
    <mergeCell ref="A32:K32"/>
    <mergeCell ref="A33:K33"/>
    <mergeCell ref="B51:C51"/>
    <mergeCell ref="D51:E51"/>
    <mergeCell ref="F51:G51"/>
    <mergeCell ref="H51:I51"/>
    <mergeCell ref="B52:C52"/>
    <mergeCell ref="D52:E52"/>
    <mergeCell ref="F52:G52"/>
    <mergeCell ref="H52:I52"/>
    <mergeCell ref="A43:K43"/>
    <mergeCell ref="B45:H45"/>
    <mergeCell ref="B46:H46"/>
    <mergeCell ref="A48:H48"/>
    <mergeCell ref="A49:I49"/>
    <mergeCell ref="B50:C50"/>
    <mergeCell ref="D50:E50"/>
    <mergeCell ref="F50:G50"/>
    <mergeCell ref="H50:I50"/>
    <mergeCell ref="R55:S55"/>
    <mergeCell ref="T55:U55"/>
    <mergeCell ref="P56:Q56"/>
    <mergeCell ref="R56:S56"/>
    <mergeCell ref="T56:U56"/>
    <mergeCell ref="A58:H58"/>
    <mergeCell ref="T53:U53"/>
    <mergeCell ref="B54:C54"/>
    <mergeCell ref="D54:E54"/>
    <mergeCell ref="F54:G54"/>
    <mergeCell ref="H54:I54"/>
    <mergeCell ref="A55:C55"/>
    <mergeCell ref="D55:E55"/>
    <mergeCell ref="F55:G55"/>
    <mergeCell ref="H55:I55"/>
    <mergeCell ref="P55:Q55"/>
    <mergeCell ref="B53:C53"/>
    <mergeCell ref="D53:E53"/>
    <mergeCell ref="F53:G53"/>
    <mergeCell ref="H53:I53"/>
    <mergeCell ref="P53:Q53"/>
    <mergeCell ref="R53:S53"/>
    <mergeCell ref="A61:C61"/>
    <mergeCell ref="D61:E61"/>
    <mergeCell ref="F61:G61"/>
    <mergeCell ref="H61:I61"/>
    <mergeCell ref="A62:C62"/>
    <mergeCell ref="D62:E62"/>
    <mergeCell ref="F62:G62"/>
    <mergeCell ref="H62:I62"/>
    <mergeCell ref="A59:C59"/>
    <mergeCell ref="D59:E59"/>
    <mergeCell ref="F59:G59"/>
    <mergeCell ref="H59:I59"/>
    <mergeCell ref="A60:C60"/>
    <mergeCell ref="D60:E60"/>
    <mergeCell ref="F60:G60"/>
    <mergeCell ref="H60:I60"/>
    <mergeCell ref="D67:E67"/>
    <mergeCell ref="F67:G67"/>
    <mergeCell ref="H67:I67"/>
    <mergeCell ref="J67:K67"/>
    <mergeCell ref="D68:E68"/>
    <mergeCell ref="F68:G68"/>
    <mergeCell ref="H68:I68"/>
    <mergeCell ref="J68:K68"/>
    <mergeCell ref="A64:H64"/>
    <mergeCell ref="D65:E65"/>
    <mergeCell ref="F65:G65"/>
    <mergeCell ref="H65:I65"/>
    <mergeCell ref="J65:K65"/>
    <mergeCell ref="D66:E66"/>
    <mergeCell ref="F66:G66"/>
    <mergeCell ref="H66:I66"/>
    <mergeCell ref="J66:K66"/>
    <mergeCell ref="D71:E71"/>
    <mergeCell ref="F71:G71"/>
    <mergeCell ref="H71:I71"/>
    <mergeCell ref="J71:K71"/>
    <mergeCell ref="D72:E72"/>
    <mergeCell ref="F72:G72"/>
    <mergeCell ref="H72:I72"/>
    <mergeCell ref="J72:K72"/>
    <mergeCell ref="D69:E69"/>
    <mergeCell ref="F69:G69"/>
    <mergeCell ref="H69:I69"/>
    <mergeCell ref="J69:K69"/>
    <mergeCell ref="D70:E70"/>
    <mergeCell ref="F70:G70"/>
    <mergeCell ref="H70:I70"/>
    <mergeCell ref="J70:K70"/>
    <mergeCell ref="D75:E75"/>
    <mergeCell ref="F75:G75"/>
    <mergeCell ref="H75:I75"/>
    <mergeCell ref="J75:K75"/>
    <mergeCell ref="D76:E76"/>
    <mergeCell ref="F76:G76"/>
    <mergeCell ref="H76:I76"/>
    <mergeCell ref="J76:K76"/>
    <mergeCell ref="D73:E73"/>
    <mergeCell ref="F73:G73"/>
    <mergeCell ref="H73:I73"/>
    <mergeCell ref="J73:K73"/>
    <mergeCell ref="D74:E74"/>
    <mergeCell ref="F74:G74"/>
    <mergeCell ref="H74:I74"/>
    <mergeCell ref="J74:K74"/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D78:E78"/>
    <mergeCell ref="F78:G78"/>
    <mergeCell ref="H78:I78"/>
    <mergeCell ref="J78:K78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D91:E91"/>
    <mergeCell ref="F91:G91"/>
    <mergeCell ref="H91:I91"/>
    <mergeCell ref="J91:K91"/>
    <mergeCell ref="D92:E92"/>
    <mergeCell ref="F92:G92"/>
    <mergeCell ref="H92:I92"/>
    <mergeCell ref="J92:K92"/>
    <mergeCell ref="D89:E89"/>
    <mergeCell ref="F89:G89"/>
    <mergeCell ref="H89:I89"/>
    <mergeCell ref="J89:K89"/>
    <mergeCell ref="D90:E90"/>
    <mergeCell ref="F90:G90"/>
    <mergeCell ref="H90:I90"/>
    <mergeCell ref="J90:K90"/>
    <mergeCell ref="B100:D100"/>
    <mergeCell ref="A103:B103"/>
    <mergeCell ref="A96:B96"/>
    <mergeCell ref="H96:K96"/>
    <mergeCell ref="A97:B97"/>
    <mergeCell ref="H97:K97"/>
    <mergeCell ref="H98:K98"/>
    <mergeCell ref="H99:K99"/>
    <mergeCell ref="D93:E93"/>
    <mergeCell ref="F93:G93"/>
    <mergeCell ref="H93:I93"/>
    <mergeCell ref="J93:K93"/>
    <mergeCell ref="A94:B94"/>
    <mergeCell ref="H95:K95"/>
  </mergeCells>
  <pageMargins left="0.62992125984251968" right="0.23622047244094491" top="0.35433070866141736" bottom="0.15748031496062992" header="0.31496062992125984" footer="0.31496062992125984"/>
  <pageSetup paperSize="9" scale="51" fitToHeight="3" orientation="landscape" r:id="rId1"/>
  <rowBreaks count="1" manualBreakCount="1">
    <brk id="6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0611022</vt:lpstr>
      <vt:lpstr>'0611022'!Область_друку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2025-02-11T06:32:28Z</dcterms:created>
  <dcterms:modified xsi:type="dcterms:W3CDTF">2025-02-12T09:48:32Z</dcterms:modified>
</cp:coreProperties>
</file>