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1301\Паспорти УЖПМ та УКІ\"/>
    </mc:Choice>
  </mc:AlternateContent>
  <bookViews>
    <workbookView xWindow="480" yWindow="135" windowWidth="20730" windowHeight="11760"/>
  </bookViews>
  <sheets>
    <sheet name="1216090" sheetId="2" r:id="rId1"/>
  </sheets>
  <definedNames>
    <definedName name="_xlnm.Print_Area" localSheetId="0">'1216090'!$A$1:$BM$134</definedName>
  </definedNames>
  <calcPr calcId="152511"/>
</workbook>
</file>

<file path=xl/calcChain.xml><?xml version="1.0" encoding="utf-8"?>
<calcChain xmlns="http://schemas.openxmlformats.org/spreadsheetml/2006/main">
  <c r="AO115" i="2" l="1"/>
  <c r="BE115" i="2"/>
  <c r="AO93" i="2"/>
  <c r="AO84" i="2"/>
  <c r="BE84" i="2" s="1"/>
  <c r="AO88" i="2"/>
  <c r="BE88" i="2"/>
  <c r="AO86" i="2"/>
  <c r="AU112" i="2"/>
  <c r="AS112" i="2"/>
  <c r="AQ112" i="2"/>
  <c r="AO112" i="2"/>
  <c r="AO117" i="2" s="1"/>
  <c r="BE117" i="2" s="1"/>
  <c r="AO55" i="2"/>
  <c r="BD55" i="2"/>
  <c r="BE119" i="2"/>
  <c r="BE114" i="2"/>
  <c r="BE86" i="2"/>
  <c r="AO75" i="2"/>
  <c r="BE75" i="2" s="1"/>
  <c r="AO74" i="2"/>
  <c r="AO73" i="2"/>
  <c r="AO51" i="2" s="1"/>
  <c r="BE74" i="2"/>
  <c r="AW65" i="2"/>
  <c r="AW56" i="2"/>
  <c r="I22" i="2"/>
  <c r="BE90" i="2"/>
  <c r="BE99" i="2"/>
  <c r="BE95" i="2"/>
  <c r="AO103" i="2"/>
  <c r="AO107" i="2" s="1"/>
  <c r="BE107" i="2" s="1"/>
  <c r="BE103" i="2"/>
  <c r="AO102" i="2"/>
  <c r="BE102" i="2"/>
  <c r="BE105" i="2"/>
  <c r="BE77" i="2"/>
  <c r="BE81" i="2"/>
  <c r="A132" i="2"/>
  <c r="AO64" i="2"/>
  <c r="BD64" i="2"/>
  <c r="AO54" i="2"/>
  <c r="BD54" i="2"/>
  <c r="AO97" i="2"/>
  <c r="BE97" i="2" s="1"/>
  <c r="AO53" i="2"/>
  <c r="BD53" i="2"/>
  <c r="BE93" i="2"/>
  <c r="AO52" i="2"/>
  <c r="BD52" i="2"/>
  <c r="BE112" i="2"/>
  <c r="AO56" i="2" l="1"/>
  <c r="BD51" i="2"/>
  <c r="BE73" i="2"/>
  <c r="AO79" i="2"/>
  <c r="BE79" i="2" s="1"/>
  <c r="AO63" i="2"/>
  <c r="AO109" i="2"/>
  <c r="BE109" i="2" s="1"/>
  <c r="AO65" i="2" l="1"/>
  <c r="BD65" i="2" s="1"/>
  <c r="BD63" i="2"/>
  <c r="AS21" i="2"/>
  <c r="U21" i="2" s="1"/>
  <c r="BD56" i="2"/>
</calcChain>
</file>

<file path=xl/sharedStrings.xml><?xml version="1.0" encoding="utf-8"?>
<sst xmlns="http://schemas.openxmlformats.org/spreadsheetml/2006/main" count="197" uniqueCount="120">
  <si>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</si>
  <si>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</si>
  <si>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</si>
  <si>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</si>
  <si>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</si>
  <si>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</si>
  <si>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</si>
  <si>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</si>
  <si>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</si>
  <si>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</si>
  <si>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</si>
  <si>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</si>
  <si>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</si>
  <si>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</si>
  <si>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</si>
  <si>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</si>
  <si>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</si>
  <si>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</si>
  <si>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</si>
  <si>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</si>
  <si>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</si>
  <si>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</si>
  <si>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</si>
  <si>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</si>
  <si>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</si>
  <si>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</si>
  <si>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</si>
  <si>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</si>
  <si>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</si>
  <si>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</si>
  <si>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</si>
  <si>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</si>
  <si>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</si>
  <si>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</si>
  <si>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</si>
  <si>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</si>
  <si>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</si>
  <si>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</si>
  <si>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</si>
  <si>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</si>
  <si>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</si>
  <si>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</si>
  <si>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</si>
  <si>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</si>
  <si>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</si>
  <si>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</si>
  <si>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</si>
  <si>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</si>
  <si>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</si>
  <si>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</si>
  <si>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</si>
  <si>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</si>
  <si>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</si>
  <si>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</si>
  <si>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</si>
  <si>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</si>
  <si>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</si>
  <si>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</si>
  <si>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</si>
  <si>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розрахунково</t>
  </si>
  <si>
    <t>Наказ</t>
  </si>
  <si>
    <t>рішення сесії міської ради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</si>
  <si>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</si>
  <si>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</si>
  <si>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Начальник фінансового управління</t>
  </si>
  <si>
    <t>Сергій ЯМЧУК</t>
  </si>
  <si>
    <t>бюджетної програми місцевого бюджету на 2024  рік</t>
  </si>
  <si>
    <t>6090</t>
  </si>
  <si>
    <t>Інша діяльність у сфері житлово-комунального господарства</t>
  </si>
  <si>
    <t>0640</t>
  </si>
  <si>
    <t>1216090</t>
  </si>
  <si>
    <t>покращення умов проживання внутрішньо переміщених осіб</t>
  </si>
  <si>
    <t>лист-звернення</t>
  </si>
  <si>
    <t xml:space="preserve">Задоволення нагальних житлових потреб внутрішньо переміщених осіб </t>
  </si>
  <si>
    <t>Часткова компенсація вартості закупівлі генераторів для забезпечення потреб мешканців багатоквартирних житлових будинків ХМТГ</t>
  </si>
  <si>
    <t>обсяг видатків, які спрямовані на відшкодування частини вартості закупівлі генераторів</t>
  </si>
  <si>
    <t>орієнтона вартість закупівлі генераторів управляючими компаніями незалежно від форм власності, ОСББ, надавачами житлових послуг, ЖБК</t>
  </si>
  <si>
    <t>інформація відділу з експлуатації та ремонту житлового фонду</t>
  </si>
  <si>
    <t xml:space="preserve">кількість генераторів, які планується придбати </t>
  </si>
  <si>
    <t xml:space="preserve">середні  витрати на придбання 1 генератора </t>
  </si>
  <si>
    <t>відсоток відшкодування частини вартості закупівлі генераторів до передбаченого фінансового ресурсу</t>
  </si>
  <si>
    <t>Заступник директора департаменту інфраструктури міста - начальник управління житлової політики і майна</t>
  </si>
  <si>
    <t xml:space="preserve">Наталія ВІТКОВСЬКА 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</si>
  <si>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ХМТГ на 2022-2025 роки</t>
  </si>
  <si>
    <t>Відшкодування частини вартості придбання генераторів як альтернативних джерел електроенергії з метою сприяння енергонезалежності</t>
  </si>
  <si>
    <t>Забезпечення в належному стані житлового фонду, збільшення терміну його експлуатації</t>
  </si>
  <si>
    <t>Впровадження заходів інвестиційного проєкту «Облаштування житла для внутрішньо переміщених осіб в м. Хмельницькому», забезпечення надійної та безперебійної експлуатації житлового фонду, забезпечення мешканців багатоквартирних житлових будинків альтернативними джерелами електроенергії</t>
  </si>
  <si>
    <t>покращення технічного стану житлової будівлі з метою безпечного проживання мешканців та подальшої її експлуатації</t>
  </si>
  <si>
    <t>Завдання 4. Часткова компенсація вартості закупівлі генераторів</t>
  </si>
  <si>
    <t>Відшкодування фактичних витрат, понесених УМК "Центральна" щодо виконання технічних умов, прокладання нових ліній електропостачання будівлі, придбання нового потужного трансформатора та виконання робіт, що виникли в ході реконструкції будівлі на вул. Кам'янецька, 74</t>
  </si>
  <si>
    <t>Завдання 1. Відшкодування фактичних витрат, понесених УМК "Центральна" щодо виконання технічних умов, прокладання нових ліній електропостачання будівлі, придбання нового потужного трансформатора та виконання робіт, що виникли в ході реконструкції будівлі на вул. Кам'янецька, 74</t>
  </si>
  <si>
    <t>Завдання 2. Відшкодування фактичних витрат, понесених УМК "Південно-Західна" щодо приєднання до електричних мереж відповідно до технічних умов нестандартного приєднання до електричних мереж електроустановок гуртожитку на вул. Інститутській, 12/1</t>
  </si>
  <si>
    <t>Відшкодування фактичних витрат, понесених УМК "Південно-Західна" щодо приєднання до електричних мереж відповідно до технічних умов нестандартного приєднання до електричних мереж електроустановок гуртожитку на вул. Інститутській, 12/1</t>
  </si>
  <si>
    <t xml:space="preserve">обсяг видатків на відшкодування фактичних витрат, понесених УМК "Південно-Західна" </t>
  </si>
  <si>
    <t>обсяг видатків на відшкодування фактичних витрат, понесених УМК "Центральна" щодо, в т. ч.:</t>
  </si>
  <si>
    <t>виконання робіт, що виникли в ході реконструкції будівлі</t>
  </si>
  <si>
    <t>виконання технічних умов, прокладання нових ліній електропостачання будівлі та придбання нового потужного трансформатора</t>
  </si>
  <si>
    <t xml:space="preserve">кількість будівель до яких буде здійснюватися прокладання нових ліній електропостачання, придбання нових потужних трансформаторів та виконання робіт, що виникли в ході реконструкції </t>
  </si>
  <si>
    <t>витрати на відшкодування фактичних витрат, понесених УМК "Центральна" щодо виконання технічних умов, прокладання нових ліній електропостачання, придбання нового потужного трансформатора та виконання робіт, що виникли в ході реконструкції 1 будівлі</t>
  </si>
  <si>
    <t>кількість гуртожитків для яких буде здійснюватися приєднання до електричних мереж відповідно до технічних умов нестандартного приєднання до електричних мереж електроустановок</t>
  </si>
  <si>
    <t>витрати на відшкодування фактичних витрат, понесених УМК "Південно-Західна" щодо приєднання до електричних мереж відповідно до технічних умов нестандартного приєднання до електричних мереж електроустановок 1 гуртожитку</t>
  </si>
  <si>
    <t>розрахунок</t>
  </si>
  <si>
    <t>обсяг видатків на відшкодування витрат КП УМК для забезпечення належних умов проживання та організації побуту ВПО в гуртожитках</t>
  </si>
  <si>
    <t>чол.</t>
  </si>
  <si>
    <t xml:space="preserve">кількість УМК, яким планується здійснювати відшкодування витрат </t>
  </si>
  <si>
    <t>кількість ВПО, які проживають в гуртожитках</t>
  </si>
  <si>
    <t>довідки</t>
  </si>
  <si>
    <t>на покриття збитків понесених підприємством під час виконання капітального ремонту житлової будівлі по вулиці Чорновола, 190 в м. Хмельницькому ІІ черга, яку було пошкоджено в наслідок збройної агресії російської федерації</t>
  </si>
  <si>
    <t xml:space="preserve">обсяг видатків на покриття збитків понесених УМК "Озерна" під час виконання капітального ремонту житлової будівлі </t>
  </si>
  <si>
    <t xml:space="preserve">Покриття збитків понесених УМК "Озерна" під час виконання капітального ремонту житлової будівлі по вулиці Чорновола, 190 </t>
  </si>
  <si>
    <t>кількість будівель, чкі потребують капітального ремонту</t>
  </si>
  <si>
    <t xml:space="preserve">витрати на  покриття збитків понесених витрат УМК "Озерна" щодо виконання капітального ремонту 1 житлової будівлі  </t>
  </si>
  <si>
    <t>підтримувати в належному стані майно будівель, в яких виконано ремонт під ключ, дотримуватись дисципліни проживання та організації побуту в гуртожитках.</t>
  </si>
  <si>
    <t>забезпечення належних умов для проживання та організації побуту ВПО в гуртожитках</t>
  </si>
  <si>
    <t xml:space="preserve">Завдання 3. Покриття збитків понесених УМК "Озерна" під час виконання капітального ремонту житлової будівлі по вулиці Чорновола, 190 </t>
  </si>
  <si>
    <t xml:space="preserve">Завдання 5. Відшкодування витрат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</si>
  <si>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 xml:space="preserve">Відшкодування витрат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</si>
  <si>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 xml:space="preserve">Завдання 5. Відшкодування витрат 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</si>
  <si>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 Програма часткової компенсації вартості закупівлі генераторів для забезпечення потреб мешканців багатоквартирних житлових будинків ХМТГ на 2022-2025 роки,  рішення сесії Хмельницької міської ради від 21.12.2023 року № 15 «Про бюджет Хмельницької міської територіальної громади на 2024 рік», рішення сесії Хмельницької міської ради від 17.10.2024 року № 3 "Про внесення змін до бюджету Хмельницької міської територіальної громади на 2024 рік", 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</si>
  <si>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середньомісячні витрати на 1 ВПО (3 місяці)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</si>
</sst>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9" fillId="0" borderId="0" xfId="0" applyFont="1"/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14" fontId="12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6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wrapText="1"/>
    </xf>
    <xf numFmtId="14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4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12" width="2.85546875" style="1" customWidth="1"/>
    <col min="13" max="13" width="3.85546875" style="1" customWidth="1"/>
    <col min="14" max="15" width="2.85546875" style="1" customWidth="1"/>
    <col min="16" max="16" width="3.5703125" style="1" customWidth="1"/>
    <col min="17" max="21" width="2.85546875" style="1" customWidth="1"/>
    <col min="22" max="22" width="4.28515625" style="1" customWidth="1"/>
    <col min="23" max="23" width="3.570312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45" t="s">
        <v>19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77" ht="15.95" customHeight="1" x14ac:dyDescent="0.2">
      <c r="AO2" s="146" t="s">
        <v>0</v>
      </c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77" ht="15" customHeight="1" x14ac:dyDescent="0.25">
      <c r="AO3" s="133" t="s">
        <v>60</v>
      </c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</row>
    <row r="4" spans="1:77" ht="26.25" customHeight="1" x14ac:dyDescent="0.25">
      <c r="AO4" s="141" t="s">
        <v>58</v>
      </c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77" x14ac:dyDescent="0.2">
      <c r="AO5" s="142" t="s">
        <v>7</v>
      </c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77" ht="7.5" customHeight="1" x14ac:dyDescent="0.2"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77" ht="15.75" customHeight="1" x14ac:dyDescent="0.25">
      <c r="AO7" s="154">
        <v>45646</v>
      </c>
      <c r="AP7" s="155"/>
      <c r="AQ7" s="155"/>
      <c r="AR7" s="155"/>
      <c r="AS7" s="155"/>
      <c r="AT7" s="155"/>
      <c r="AU7" s="155"/>
      <c r="AV7" s="1" t="s">
        <v>46</v>
      </c>
      <c r="AW7" s="153">
        <v>297</v>
      </c>
      <c r="AX7" s="153"/>
      <c r="AY7" s="153"/>
      <c r="AZ7" s="153"/>
      <c r="BA7" s="153"/>
      <c r="BB7" s="153"/>
      <c r="BC7" s="153"/>
      <c r="BD7" s="153"/>
      <c r="BE7" s="153"/>
      <c r="BF7" s="153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15.75" customHeight="1" x14ac:dyDescent="0.2">
      <c r="A9" s="143" t="s">
        <v>8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</row>
    <row r="10" spans="1:77" ht="15.75" customHeight="1" x14ac:dyDescent="0.2">
      <c r="A10" s="143" t="s">
        <v>66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77" ht="6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77" customFormat="1" ht="18" customHeight="1" x14ac:dyDescent="0.2">
      <c r="A12" s="32" t="s">
        <v>36</v>
      </c>
      <c r="B12" s="156" t="s">
        <v>55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9"/>
      <c r="N12" s="150" t="s">
        <v>58</v>
      </c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20"/>
      <c r="AU12" s="131">
        <v>26381695</v>
      </c>
      <c r="AV12" s="132"/>
      <c r="AW12" s="132"/>
      <c r="AX12" s="132"/>
      <c r="AY12" s="132"/>
      <c r="AZ12" s="132"/>
      <c r="BA12" s="132"/>
      <c r="BB12" s="132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</row>
    <row r="13" spans="1:77" customFormat="1" ht="24" customHeight="1" x14ac:dyDescent="0.2">
      <c r="A13" s="33"/>
      <c r="B13" s="130" t="s">
        <v>39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8"/>
      <c r="N13" s="139" t="s">
        <v>45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8"/>
      <c r="AU13" s="130" t="s">
        <v>38</v>
      </c>
      <c r="AV13" s="130"/>
      <c r="AW13" s="130"/>
      <c r="AX13" s="130"/>
      <c r="AY13" s="130"/>
      <c r="AZ13" s="130"/>
      <c r="BA13" s="130"/>
      <c r="BB13" s="130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customFormat="1" ht="6" customHeight="1" x14ac:dyDescent="0.2">
      <c r="A14" s="34"/>
      <c r="BE14" s="15"/>
      <c r="BF14" s="15"/>
      <c r="BG14" s="15"/>
      <c r="BH14" s="15"/>
      <c r="BI14" s="15"/>
      <c r="BJ14" s="15"/>
      <c r="BK14" s="15"/>
      <c r="BL14" s="15"/>
    </row>
    <row r="15" spans="1:77" customFormat="1" ht="18.75" customHeight="1" x14ac:dyDescent="0.2">
      <c r="A15" s="35" t="s">
        <v>4</v>
      </c>
      <c r="B15" s="156" t="s">
        <v>57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9"/>
      <c r="N15" s="150" t="s">
        <v>58</v>
      </c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20"/>
      <c r="AU15" s="131">
        <v>26381695</v>
      </c>
      <c r="AV15" s="132"/>
      <c r="AW15" s="132"/>
      <c r="AX15" s="132"/>
      <c r="AY15" s="132"/>
      <c r="AZ15" s="132"/>
      <c r="BA15" s="132"/>
      <c r="BB15" s="132"/>
      <c r="BC15" s="12"/>
      <c r="BD15" s="12"/>
      <c r="BE15" s="12"/>
      <c r="BF15" s="12"/>
      <c r="BG15" s="12"/>
      <c r="BH15" s="12"/>
      <c r="BI15" s="12"/>
      <c r="BJ15" s="12"/>
      <c r="BK15" s="12"/>
      <c r="BL15" s="13"/>
      <c r="BM15" s="16"/>
      <c r="BN15" s="16"/>
      <c r="BO15" s="16"/>
      <c r="BP15" s="12"/>
      <c r="BQ15" s="12"/>
      <c r="BR15" s="12"/>
      <c r="BS15" s="12"/>
      <c r="BT15" s="12"/>
      <c r="BU15" s="12"/>
      <c r="BV15" s="12"/>
      <c r="BW15" s="12"/>
    </row>
    <row r="16" spans="1:77" customFormat="1" ht="24" customHeight="1" x14ac:dyDescent="0.2">
      <c r="A16" s="10"/>
      <c r="B16" s="130" t="s">
        <v>39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8"/>
      <c r="N16" s="139" t="s">
        <v>44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8"/>
      <c r="AU16" s="130" t="s">
        <v>38</v>
      </c>
      <c r="AV16" s="130"/>
      <c r="AW16" s="130"/>
      <c r="AX16" s="130"/>
      <c r="AY16" s="130"/>
      <c r="AZ16" s="130"/>
      <c r="BA16" s="130"/>
      <c r="BB16" s="130"/>
      <c r="BC16" s="14"/>
      <c r="BD16" s="14"/>
      <c r="BE16" s="14"/>
      <c r="BF16" s="14"/>
      <c r="BG16" s="14"/>
      <c r="BH16" s="14"/>
      <c r="BI16" s="14"/>
      <c r="BJ16" s="14"/>
      <c r="BK16" s="17"/>
      <c r="BL16" s="14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9" customHeight="1" x14ac:dyDescent="0.2">
      <c r="A17" s="34"/>
    </row>
    <row r="18" spans="1:79" customFormat="1" ht="27" customHeight="1" x14ac:dyDescent="0.2">
      <c r="A18" s="32" t="s">
        <v>37</v>
      </c>
      <c r="B18" s="131" t="s">
        <v>70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26"/>
      <c r="N18" s="131" t="s">
        <v>67</v>
      </c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25"/>
      <c r="AA18" s="131" t="s">
        <v>69</v>
      </c>
      <c r="AB18" s="132"/>
      <c r="AC18" s="132"/>
      <c r="AD18" s="132"/>
      <c r="AE18" s="132"/>
      <c r="AF18" s="132"/>
      <c r="AG18" s="132"/>
      <c r="AH18" s="132"/>
      <c r="AI18" s="132"/>
      <c r="AJ18" s="25"/>
      <c r="AK18" s="131" t="s">
        <v>68</v>
      </c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25"/>
      <c r="BE18" s="131" t="s">
        <v>63</v>
      </c>
      <c r="BF18" s="132"/>
      <c r="BG18" s="132"/>
      <c r="BH18" s="132"/>
      <c r="BI18" s="132"/>
      <c r="BJ18" s="132"/>
      <c r="BK18" s="132"/>
      <c r="BL18" s="13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79" customFormat="1" ht="25.5" customHeight="1" x14ac:dyDescent="0.2">
      <c r="B19" s="130" t="s">
        <v>39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N19" s="130" t="s">
        <v>40</v>
      </c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4"/>
      <c r="AA19" s="152" t="s">
        <v>41</v>
      </c>
      <c r="AB19" s="152"/>
      <c r="AC19" s="152"/>
      <c r="AD19" s="152"/>
      <c r="AE19" s="152"/>
      <c r="AF19" s="152"/>
      <c r="AG19" s="152"/>
      <c r="AH19" s="152"/>
      <c r="AI19" s="152"/>
      <c r="AJ19" s="14"/>
      <c r="AK19" s="151" t="s">
        <v>42</v>
      </c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4"/>
      <c r="BE19" s="130" t="s">
        <v>43</v>
      </c>
      <c r="BF19" s="130"/>
      <c r="BG19" s="130"/>
      <c r="BH19" s="130"/>
      <c r="BI19" s="130"/>
      <c r="BJ19" s="130"/>
      <c r="BK19" s="130"/>
      <c r="BL19" s="130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ht="6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4.95" customHeight="1" x14ac:dyDescent="0.25">
      <c r="A21" s="137" t="s">
        <v>33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8">
        <f>AS21+I22</f>
        <v>4109800.98</v>
      </c>
      <c r="V21" s="138"/>
      <c r="W21" s="138"/>
      <c r="X21" s="138"/>
      <c r="Y21" s="138"/>
      <c r="Z21" s="138"/>
      <c r="AA21" s="138"/>
      <c r="AB21" s="138"/>
      <c r="AC21" s="138"/>
      <c r="AD21" s="138"/>
      <c r="AE21" s="147" t="s">
        <v>34</v>
      </c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38">
        <f>AO56</f>
        <v>4109800.98</v>
      </c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23" t="s">
        <v>10</v>
      </c>
      <c r="BE21" s="123"/>
      <c r="BF21" s="123"/>
      <c r="BG21" s="123"/>
      <c r="BH21" s="123"/>
      <c r="BI21" s="123"/>
      <c r="BJ21" s="123"/>
      <c r="BK21" s="123"/>
      <c r="BL21" s="123"/>
    </row>
    <row r="22" spans="1:79" ht="24.95" customHeight="1" x14ac:dyDescent="0.25">
      <c r="A22" s="123" t="s">
        <v>9</v>
      </c>
      <c r="B22" s="123"/>
      <c r="C22" s="123"/>
      <c r="D22" s="123"/>
      <c r="E22" s="123"/>
      <c r="F22" s="123"/>
      <c r="G22" s="123"/>
      <c r="H22" s="123"/>
      <c r="I22" s="138">
        <f>AW56</f>
        <v>0</v>
      </c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23" t="s">
        <v>11</v>
      </c>
      <c r="U22" s="123"/>
      <c r="V22" s="123"/>
      <c r="W22" s="123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8"/>
      <c r="BE22" s="8"/>
      <c r="BF22" s="8"/>
      <c r="BG22" s="8"/>
      <c r="BH22" s="8"/>
      <c r="BI22" s="8"/>
      <c r="BJ22" s="4"/>
      <c r="BK22" s="4"/>
      <c r="BL22" s="4"/>
    </row>
    <row r="23" spans="1:79" ht="9.75" customHeight="1" x14ac:dyDescent="0.2">
      <c r="A23" s="3"/>
      <c r="B23" s="3"/>
      <c r="C23" s="3"/>
      <c r="D23" s="3"/>
      <c r="E23" s="3"/>
      <c r="F23" s="3"/>
      <c r="G23" s="3"/>
      <c r="H23" s="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3"/>
      <c r="U23" s="3"/>
      <c r="V23" s="3"/>
      <c r="W23" s="3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5.75" customHeight="1" x14ac:dyDescent="0.2">
      <c r="A24" s="146" t="s">
        <v>21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</row>
    <row r="25" spans="1:79" ht="98.25" customHeight="1" x14ac:dyDescent="0.2">
      <c r="A25" s="148" t="s">
        <v>118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79" ht="9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spans="1:79" ht="15.75" customHeight="1" x14ac:dyDescent="0.2">
      <c r="A27" s="123" t="s">
        <v>20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</row>
    <row r="28" spans="1:79" ht="21.75" customHeight="1" x14ac:dyDescent="0.2">
      <c r="A28" s="50" t="s">
        <v>15</v>
      </c>
      <c r="B28" s="50"/>
      <c r="C28" s="50"/>
      <c r="D28" s="50"/>
      <c r="E28" s="50"/>
      <c r="F28" s="50"/>
      <c r="G28" s="117" t="s">
        <v>24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9"/>
    </row>
    <row r="29" spans="1:79" ht="17.25" customHeight="1" x14ac:dyDescent="0.2">
      <c r="A29" s="50">
        <v>1</v>
      </c>
      <c r="B29" s="50"/>
      <c r="C29" s="50"/>
      <c r="D29" s="50"/>
      <c r="E29" s="50"/>
      <c r="F29" s="50"/>
      <c r="G29" s="117">
        <v>2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9"/>
    </row>
    <row r="30" spans="1:79" ht="18.75" customHeight="1" x14ac:dyDescent="0.2">
      <c r="A30" s="50">
        <v>1</v>
      </c>
      <c r="B30" s="50"/>
      <c r="C30" s="50"/>
      <c r="D30" s="50"/>
      <c r="E30" s="50"/>
      <c r="F30" s="50"/>
      <c r="G30" s="134" t="s">
        <v>73</v>
      </c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6"/>
      <c r="CA30" s="1" t="s">
        <v>32</v>
      </c>
    </row>
    <row r="31" spans="1:79" ht="18.75" customHeight="1" x14ac:dyDescent="0.2">
      <c r="A31" s="50">
        <v>2</v>
      </c>
      <c r="B31" s="50"/>
      <c r="C31" s="50"/>
      <c r="D31" s="50"/>
      <c r="E31" s="50"/>
      <c r="F31" s="50"/>
      <c r="G31" s="51" t="s">
        <v>85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</row>
    <row r="32" spans="1:79" ht="18.75" customHeight="1" x14ac:dyDescent="0.2">
      <c r="A32" s="50">
        <v>3</v>
      </c>
      <c r="B32" s="50"/>
      <c r="C32" s="50"/>
      <c r="D32" s="50"/>
      <c r="E32" s="50"/>
      <c r="F32" s="50"/>
      <c r="G32" s="51" t="s">
        <v>84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</row>
    <row r="33" spans="1:64" ht="14.2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64" ht="15.95" customHeight="1" x14ac:dyDescent="0.2">
      <c r="A34" s="123" t="s">
        <v>22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</row>
    <row r="35" spans="1:64" ht="37.5" customHeight="1" x14ac:dyDescent="0.25">
      <c r="A35" s="129" t="s">
        <v>86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7.2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64" ht="15.75" customHeight="1" x14ac:dyDescent="0.2">
      <c r="A37" s="123" t="s">
        <v>23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</row>
    <row r="38" spans="1:64" ht="20.25" customHeight="1" x14ac:dyDescent="0.2">
      <c r="A38" s="50" t="s">
        <v>15</v>
      </c>
      <c r="B38" s="50"/>
      <c r="C38" s="50"/>
      <c r="D38" s="50"/>
      <c r="E38" s="50"/>
      <c r="F38" s="50"/>
      <c r="G38" s="117" t="s">
        <v>12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9"/>
    </row>
    <row r="39" spans="1:64" ht="16.5" customHeight="1" x14ac:dyDescent="0.2">
      <c r="A39" s="50">
        <v>1</v>
      </c>
      <c r="B39" s="50"/>
      <c r="C39" s="50"/>
      <c r="D39" s="50"/>
      <c r="E39" s="50"/>
      <c r="F39" s="50"/>
      <c r="G39" s="117">
        <v>2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9"/>
    </row>
    <row r="40" spans="1:64" ht="35.25" customHeight="1" x14ac:dyDescent="0.2">
      <c r="A40" s="50">
        <v>1</v>
      </c>
      <c r="B40" s="50"/>
      <c r="C40" s="50"/>
      <c r="D40" s="50"/>
      <c r="E40" s="50"/>
      <c r="F40" s="50"/>
      <c r="G40" s="51" t="s">
        <v>90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64" ht="35.25" customHeight="1" x14ac:dyDescent="0.2">
      <c r="A41" s="50">
        <v>2</v>
      </c>
      <c r="B41" s="50"/>
      <c r="C41" s="50"/>
      <c r="D41" s="50"/>
      <c r="E41" s="50"/>
      <c r="F41" s="50"/>
      <c r="G41" s="51" t="s">
        <v>91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</row>
    <row r="42" spans="1:64" ht="20.25" customHeight="1" x14ac:dyDescent="0.2">
      <c r="A42" s="50">
        <v>3</v>
      </c>
      <c r="B42" s="50"/>
      <c r="C42" s="50"/>
      <c r="D42" s="50"/>
      <c r="E42" s="50"/>
      <c r="F42" s="50"/>
      <c r="G42" s="54" t="s">
        <v>114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64" ht="21" customHeight="1" x14ac:dyDescent="0.2">
      <c r="A43" s="50">
        <v>4</v>
      </c>
      <c r="B43" s="50"/>
      <c r="C43" s="50"/>
      <c r="D43" s="50"/>
      <c r="E43" s="50"/>
      <c r="F43" s="50"/>
      <c r="G43" s="51" t="s">
        <v>88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6"/>
    </row>
    <row r="44" spans="1:64" ht="36.75" customHeight="1" x14ac:dyDescent="0.2">
      <c r="A44" s="50">
        <v>5</v>
      </c>
      <c r="B44" s="50"/>
      <c r="C44" s="50"/>
      <c r="D44" s="50"/>
      <c r="E44" s="50"/>
      <c r="F44" s="50"/>
      <c r="G44" s="51" t="s">
        <v>115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3"/>
    </row>
    <row r="45" spans="1:64" ht="8.25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</row>
    <row r="46" spans="1:64" ht="15.75" customHeight="1" x14ac:dyDescent="0.2">
      <c r="A46" s="123" t="s">
        <v>25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</row>
    <row r="47" spans="1:64" ht="7.5" customHeight="1" x14ac:dyDescent="0.2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28"/>
      <c r="BB47" s="28"/>
      <c r="BC47" s="28"/>
      <c r="BD47" s="28"/>
      <c r="BE47" s="28"/>
      <c r="BF47" s="28"/>
      <c r="BG47" s="28"/>
      <c r="BH47" s="28"/>
      <c r="BI47" s="22"/>
      <c r="BJ47" s="22"/>
      <c r="BK47" s="22"/>
      <c r="BL47" s="22"/>
    </row>
    <row r="48" spans="1:64" ht="10.5" customHeight="1" x14ac:dyDescent="0.2">
      <c r="A48" s="50" t="s">
        <v>15</v>
      </c>
      <c r="B48" s="50"/>
      <c r="C48" s="50"/>
      <c r="D48" s="50" t="s">
        <v>13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 t="s">
        <v>16</v>
      </c>
      <c r="AP48" s="50"/>
      <c r="AQ48" s="50"/>
      <c r="AR48" s="50"/>
      <c r="AS48" s="50"/>
      <c r="AT48" s="50"/>
      <c r="AU48" s="50"/>
      <c r="AV48" s="50"/>
      <c r="AW48" s="50" t="s">
        <v>17</v>
      </c>
      <c r="AX48" s="50"/>
      <c r="AY48" s="50"/>
      <c r="AZ48" s="50"/>
      <c r="BA48" s="50"/>
      <c r="BB48" s="50"/>
      <c r="BC48" s="50"/>
      <c r="BD48" s="50" t="s">
        <v>14</v>
      </c>
      <c r="BE48" s="50"/>
      <c r="BF48" s="50"/>
      <c r="BG48" s="50"/>
      <c r="BH48" s="50"/>
      <c r="BI48" s="50"/>
      <c r="BJ48" s="50"/>
      <c r="BK48" s="50"/>
      <c r="BL48" s="50"/>
    </row>
    <row r="49" spans="1:79" ht="21" customHeigh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</row>
    <row r="50" spans="1:79" ht="18.75" customHeight="1" x14ac:dyDescent="0.2">
      <c r="A50" s="50">
        <v>1</v>
      </c>
      <c r="B50" s="50"/>
      <c r="C50" s="50"/>
      <c r="D50" s="50">
        <v>2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>
        <v>3</v>
      </c>
      <c r="AP50" s="50"/>
      <c r="AQ50" s="50"/>
      <c r="AR50" s="50"/>
      <c r="AS50" s="50"/>
      <c r="AT50" s="50"/>
      <c r="AU50" s="50"/>
      <c r="AV50" s="50"/>
      <c r="AW50" s="50">
        <v>4</v>
      </c>
      <c r="AX50" s="50"/>
      <c r="AY50" s="50"/>
      <c r="AZ50" s="50"/>
      <c r="BA50" s="50"/>
      <c r="BB50" s="50"/>
      <c r="BC50" s="50"/>
      <c r="BD50" s="50">
        <v>5</v>
      </c>
      <c r="BE50" s="50"/>
      <c r="BF50" s="50"/>
      <c r="BG50" s="50"/>
      <c r="BH50" s="50"/>
      <c r="BI50" s="50"/>
      <c r="BJ50" s="50"/>
      <c r="BK50" s="50"/>
      <c r="BL50" s="50"/>
    </row>
    <row r="51" spans="1:79" s="2" customFormat="1" ht="51.75" customHeight="1" x14ac:dyDescent="0.2">
      <c r="A51" s="50">
        <v>1</v>
      </c>
      <c r="B51" s="50"/>
      <c r="C51" s="50"/>
      <c r="D51" s="89" t="s">
        <v>89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57">
        <f>AO73</f>
        <v>1529033.98</v>
      </c>
      <c r="AP51" s="57"/>
      <c r="AQ51" s="57"/>
      <c r="AR51" s="57"/>
      <c r="AS51" s="57"/>
      <c r="AT51" s="57"/>
      <c r="AU51" s="57"/>
      <c r="AV51" s="57"/>
      <c r="AW51" s="57">
        <v>0</v>
      </c>
      <c r="AX51" s="57"/>
      <c r="AY51" s="57"/>
      <c r="AZ51" s="57"/>
      <c r="BA51" s="57"/>
      <c r="BB51" s="57"/>
      <c r="BC51" s="57"/>
      <c r="BD51" s="57">
        <f t="shared" ref="BD51:BD56" si="0">AO51+AW51</f>
        <v>1529033.98</v>
      </c>
      <c r="BE51" s="57"/>
      <c r="BF51" s="57"/>
      <c r="BG51" s="57"/>
      <c r="BH51" s="57"/>
      <c r="BI51" s="57"/>
      <c r="BJ51" s="57"/>
      <c r="BK51" s="57"/>
      <c r="BL51" s="57"/>
    </row>
    <row r="52" spans="1:79" s="2" customFormat="1" ht="48" customHeight="1" x14ac:dyDescent="0.2">
      <c r="A52" s="50">
        <v>2</v>
      </c>
      <c r="B52" s="50"/>
      <c r="C52" s="50"/>
      <c r="D52" s="89" t="s">
        <v>92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57">
        <f>AO84</f>
        <v>439462</v>
      </c>
      <c r="AP52" s="57"/>
      <c r="AQ52" s="57"/>
      <c r="AR52" s="57"/>
      <c r="AS52" s="57"/>
      <c r="AT52" s="57"/>
      <c r="AU52" s="57"/>
      <c r="AV52" s="57"/>
      <c r="AW52" s="57">
        <v>0</v>
      </c>
      <c r="AX52" s="57"/>
      <c r="AY52" s="57"/>
      <c r="AZ52" s="57"/>
      <c r="BA52" s="57"/>
      <c r="BB52" s="57"/>
      <c r="BC52" s="57"/>
      <c r="BD52" s="57">
        <f t="shared" si="0"/>
        <v>439462</v>
      </c>
      <c r="BE52" s="57"/>
      <c r="BF52" s="57"/>
      <c r="BG52" s="57"/>
      <c r="BH52" s="57"/>
      <c r="BI52" s="57"/>
      <c r="BJ52" s="57"/>
      <c r="BK52" s="57"/>
      <c r="BL52" s="57"/>
    </row>
    <row r="53" spans="1:79" s="2" customFormat="1" ht="35.25" customHeight="1" x14ac:dyDescent="0.2">
      <c r="A53" s="50">
        <v>3</v>
      </c>
      <c r="B53" s="50"/>
      <c r="C53" s="50"/>
      <c r="D53" s="90" t="s">
        <v>109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57">
        <f>AO93</f>
        <v>1700000</v>
      </c>
      <c r="AP53" s="57"/>
      <c r="AQ53" s="57"/>
      <c r="AR53" s="57"/>
      <c r="AS53" s="57"/>
      <c r="AT53" s="57"/>
      <c r="AU53" s="57"/>
      <c r="AV53" s="57"/>
      <c r="AW53" s="57">
        <v>0</v>
      </c>
      <c r="AX53" s="57"/>
      <c r="AY53" s="57"/>
      <c r="AZ53" s="57"/>
      <c r="BA53" s="57"/>
      <c r="BB53" s="57"/>
      <c r="BC53" s="57"/>
      <c r="BD53" s="57">
        <f t="shared" si="0"/>
        <v>1700000</v>
      </c>
      <c r="BE53" s="57"/>
      <c r="BF53" s="57"/>
      <c r="BG53" s="57"/>
      <c r="BH53" s="57"/>
      <c r="BI53" s="57"/>
      <c r="BJ53" s="57"/>
      <c r="BK53" s="57"/>
      <c r="BL53" s="57"/>
    </row>
    <row r="54" spans="1:79" s="2" customFormat="1" ht="34.5" customHeight="1" x14ac:dyDescent="0.2">
      <c r="A54" s="50">
        <v>4</v>
      </c>
      <c r="B54" s="50"/>
      <c r="C54" s="50"/>
      <c r="D54" s="90" t="s">
        <v>74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57">
        <f>AO102</f>
        <v>55000</v>
      </c>
      <c r="AP54" s="57"/>
      <c r="AQ54" s="57"/>
      <c r="AR54" s="57"/>
      <c r="AS54" s="57"/>
      <c r="AT54" s="57"/>
      <c r="AU54" s="57"/>
      <c r="AV54" s="57"/>
      <c r="AW54" s="57">
        <v>0</v>
      </c>
      <c r="AX54" s="57"/>
      <c r="AY54" s="57"/>
      <c r="AZ54" s="57"/>
      <c r="BA54" s="57"/>
      <c r="BB54" s="57"/>
      <c r="BC54" s="57"/>
      <c r="BD54" s="57">
        <f t="shared" si="0"/>
        <v>55000</v>
      </c>
      <c r="BE54" s="57"/>
      <c r="BF54" s="57"/>
      <c r="BG54" s="57"/>
      <c r="BH54" s="57"/>
      <c r="BI54" s="57"/>
      <c r="BJ54" s="57"/>
      <c r="BK54" s="57"/>
      <c r="BL54" s="57"/>
    </row>
    <row r="55" spans="1:79" s="2" customFormat="1" ht="52.5" customHeight="1" x14ac:dyDescent="0.2">
      <c r="A55" s="50">
        <v>5</v>
      </c>
      <c r="B55" s="50"/>
      <c r="C55" s="50"/>
      <c r="D55" s="54" t="s">
        <v>116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6"/>
      <c r="AO55" s="57">
        <f>AO112</f>
        <v>386305</v>
      </c>
      <c r="AP55" s="57"/>
      <c r="AQ55" s="57"/>
      <c r="AR55" s="57"/>
      <c r="AS55" s="57"/>
      <c r="AT55" s="57"/>
      <c r="AU55" s="57"/>
      <c r="AV55" s="57"/>
      <c r="AW55" s="57">
        <v>0</v>
      </c>
      <c r="AX55" s="57"/>
      <c r="AY55" s="57"/>
      <c r="AZ55" s="57"/>
      <c r="BA55" s="57"/>
      <c r="BB55" s="57"/>
      <c r="BC55" s="57"/>
      <c r="BD55" s="57">
        <f t="shared" si="0"/>
        <v>386305</v>
      </c>
      <c r="BE55" s="57"/>
      <c r="BF55" s="57"/>
      <c r="BG55" s="57"/>
      <c r="BH55" s="57"/>
      <c r="BI55" s="57"/>
      <c r="BJ55" s="57"/>
      <c r="BK55" s="57"/>
      <c r="BL55" s="57"/>
    </row>
    <row r="56" spans="1:79" s="2" customFormat="1" ht="23.25" customHeight="1" x14ac:dyDescent="0.2">
      <c r="A56" s="64"/>
      <c r="B56" s="64"/>
      <c r="C56" s="64"/>
      <c r="D56" s="84" t="s">
        <v>47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72">
        <f>SUM(AO51:AV55)</f>
        <v>4109800.98</v>
      </c>
      <c r="AP56" s="72"/>
      <c r="AQ56" s="72"/>
      <c r="AR56" s="72"/>
      <c r="AS56" s="72"/>
      <c r="AT56" s="72"/>
      <c r="AU56" s="72"/>
      <c r="AV56" s="72"/>
      <c r="AW56" s="72">
        <f>AW51</f>
        <v>0</v>
      </c>
      <c r="AX56" s="72"/>
      <c r="AY56" s="72"/>
      <c r="AZ56" s="72"/>
      <c r="BA56" s="72"/>
      <c r="BB56" s="72"/>
      <c r="BC56" s="72"/>
      <c r="BD56" s="72">
        <f t="shared" si="0"/>
        <v>4109800.98</v>
      </c>
      <c r="BE56" s="72"/>
      <c r="BF56" s="72"/>
      <c r="BG56" s="72"/>
      <c r="BH56" s="72"/>
      <c r="BI56" s="72"/>
      <c r="BJ56" s="72"/>
      <c r="BK56" s="72"/>
      <c r="BL56" s="72"/>
    </row>
    <row r="57" spans="1:79" ht="8.2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</row>
    <row r="58" spans="1:79" ht="15.75" customHeight="1" x14ac:dyDescent="0.2">
      <c r="A58" s="146" t="s">
        <v>26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</row>
    <row r="59" spans="1:79" ht="7.5" customHeight="1" x14ac:dyDescent="0.2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</row>
    <row r="60" spans="1:79" ht="15.95" customHeight="1" x14ac:dyDescent="0.2">
      <c r="A60" s="50" t="s">
        <v>15</v>
      </c>
      <c r="B60" s="50"/>
      <c r="C60" s="50"/>
      <c r="D60" s="50" t="s">
        <v>18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 t="s">
        <v>16</v>
      </c>
      <c r="AP60" s="50"/>
      <c r="AQ60" s="50"/>
      <c r="AR60" s="50"/>
      <c r="AS60" s="50"/>
      <c r="AT60" s="50"/>
      <c r="AU60" s="50"/>
      <c r="AV60" s="50"/>
      <c r="AW60" s="50" t="s">
        <v>17</v>
      </c>
      <c r="AX60" s="50"/>
      <c r="AY60" s="50"/>
      <c r="AZ60" s="50"/>
      <c r="BA60" s="50"/>
      <c r="BB60" s="50"/>
      <c r="BC60" s="50"/>
      <c r="BD60" s="50" t="s">
        <v>14</v>
      </c>
      <c r="BE60" s="50"/>
      <c r="BF60" s="50"/>
      <c r="BG60" s="50"/>
      <c r="BH60" s="50"/>
      <c r="BI60" s="50"/>
      <c r="BJ60" s="50"/>
      <c r="BK60" s="50"/>
      <c r="BL60" s="50"/>
    </row>
    <row r="61" spans="1:79" ht="29.1" customHeigh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</row>
    <row r="62" spans="1:79" ht="15.75" customHeight="1" x14ac:dyDescent="0.2">
      <c r="A62" s="50">
        <v>1</v>
      </c>
      <c r="B62" s="50"/>
      <c r="C62" s="50"/>
      <c r="D62" s="50">
        <v>2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>
        <v>3</v>
      </c>
      <c r="AP62" s="50"/>
      <c r="AQ62" s="50"/>
      <c r="AR62" s="50"/>
      <c r="AS62" s="50"/>
      <c r="AT62" s="50"/>
      <c r="AU62" s="50"/>
      <c r="AV62" s="50"/>
      <c r="AW62" s="50">
        <v>4</v>
      </c>
      <c r="AX62" s="50"/>
      <c r="AY62" s="50"/>
      <c r="AZ62" s="50"/>
      <c r="BA62" s="50"/>
      <c r="BB62" s="50"/>
      <c r="BC62" s="50"/>
      <c r="BD62" s="50">
        <v>5</v>
      </c>
      <c r="BE62" s="50"/>
      <c r="BF62" s="50"/>
      <c r="BG62" s="50"/>
      <c r="BH62" s="50"/>
      <c r="BI62" s="50"/>
      <c r="BJ62" s="50"/>
      <c r="BK62" s="50"/>
      <c r="BL62" s="50"/>
    </row>
    <row r="63" spans="1:79" ht="39" customHeight="1" x14ac:dyDescent="0.2">
      <c r="A63" s="50">
        <v>1</v>
      </c>
      <c r="B63" s="50"/>
      <c r="C63" s="50"/>
      <c r="D63" s="86" t="s">
        <v>62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57">
        <f>AO73+AO84+AO93+AO112</f>
        <v>4054800.98</v>
      </c>
      <c r="AP63" s="57"/>
      <c r="AQ63" s="57"/>
      <c r="AR63" s="57"/>
      <c r="AS63" s="57"/>
      <c r="AT63" s="57"/>
      <c r="AU63" s="57"/>
      <c r="AV63" s="57"/>
      <c r="AW63" s="57">
        <v>0</v>
      </c>
      <c r="AX63" s="57"/>
      <c r="AY63" s="57"/>
      <c r="AZ63" s="57"/>
      <c r="BA63" s="57"/>
      <c r="BB63" s="57"/>
      <c r="BC63" s="57"/>
      <c r="BD63" s="57">
        <f>AO63+AW63</f>
        <v>4054800.98</v>
      </c>
      <c r="BE63" s="57"/>
      <c r="BF63" s="57"/>
      <c r="BG63" s="57"/>
      <c r="BH63" s="57"/>
      <c r="BI63" s="57"/>
      <c r="BJ63" s="57"/>
      <c r="BK63" s="57"/>
      <c r="BL63" s="57"/>
      <c r="CA63" s="1" t="s">
        <v>6</v>
      </c>
    </row>
    <row r="64" spans="1:79" ht="38.25" customHeight="1" x14ac:dyDescent="0.2">
      <c r="A64" s="50">
        <v>2</v>
      </c>
      <c r="B64" s="50"/>
      <c r="C64" s="50"/>
      <c r="D64" s="87" t="s">
        <v>83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57">
        <f>AO102</f>
        <v>55000</v>
      </c>
      <c r="AP64" s="57"/>
      <c r="AQ64" s="57"/>
      <c r="AR64" s="57"/>
      <c r="AS64" s="57"/>
      <c r="AT64" s="57"/>
      <c r="AU64" s="57"/>
      <c r="AV64" s="57"/>
      <c r="AW64" s="57">
        <v>0</v>
      </c>
      <c r="AX64" s="57"/>
      <c r="AY64" s="57"/>
      <c r="AZ64" s="57"/>
      <c r="BA64" s="57"/>
      <c r="BB64" s="57"/>
      <c r="BC64" s="57"/>
      <c r="BD64" s="57">
        <f>AO64+AW64</f>
        <v>55000</v>
      </c>
      <c r="BE64" s="57"/>
      <c r="BF64" s="57"/>
      <c r="BG64" s="57"/>
      <c r="BH64" s="57"/>
      <c r="BI64" s="57"/>
      <c r="BJ64" s="57"/>
      <c r="BK64" s="57"/>
      <c r="BL64" s="57"/>
    </row>
    <row r="65" spans="1:64" s="2" customFormat="1" ht="23.25" customHeight="1" x14ac:dyDescent="0.2">
      <c r="A65" s="64"/>
      <c r="B65" s="64"/>
      <c r="C65" s="64"/>
      <c r="D65" s="88" t="s">
        <v>14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72">
        <f>AO63+AO64</f>
        <v>4109800.98</v>
      </c>
      <c r="AP65" s="72"/>
      <c r="AQ65" s="72"/>
      <c r="AR65" s="72"/>
      <c r="AS65" s="72"/>
      <c r="AT65" s="72"/>
      <c r="AU65" s="72"/>
      <c r="AV65" s="72"/>
      <c r="AW65" s="72">
        <f>AW63+AW64</f>
        <v>0</v>
      </c>
      <c r="AX65" s="72"/>
      <c r="AY65" s="72"/>
      <c r="AZ65" s="72"/>
      <c r="BA65" s="72"/>
      <c r="BB65" s="72"/>
      <c r="BC65" s="72"/>
      <c r="BD65" s="72">
        <f>AO65+AW65</f>
        <v>4109800.98</v>
      </c>
      <c r="BE65" s="72"/>
      <c r="BF65" s="72"/>
      <c r="BG65" s="72"/>
      <c r="BH65" s="72"/>
      <c r="BI65" s="72"/>
      <c r="BJ65" s="72"/>
      <c r="BK65" s="72"/>
      <c r="BL65" s="72"/>
    </row>
    <row r="67" spans="1:64" ht="15.75" customHeight="1" x14ac:dyDescent="0.2">
      <c r="A67" s="123" t="s">
        <v>27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</row>
    <row r="68" spans="1:64" ht="8.2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</row>
    <row r="69" spans="1:64" ht="37.5" customHeight="1" x14ac:dyDescent="0.2">
      <c r="A69" s="50" t="s">
        <v>15</v>
      </c>
      <c r="B69" s="50"/>
      <c r="C69" s="50"/>
      <c r="D69" s="50"/>
      <c r="E69" s="50"/>
      <c r="F69" s="50"/>
      <c r="G69" s="117" t="s">
        <v>28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50" t="s">
        <v>2</v>
      </c>
      <c r="AA69" s="50"/>
      <c r="AB69" s="50"/>
      <c r="AC69" s="50"/>
      <c r="AD69" s="50"/>
      <c r="AE69" s="50" t="s">
        <v>1</v>
      </c>
      <c r="AF69" s="50"/>
      <c r="AG69" s="50"/>
      <c r="AH69" s="50"/>
      <c r="AI69" s="50"/>
      <c r="AJ69" s="50"/>
      <c r="AK69" s="50"/>
      <c r="AL69" s="50"/>
      <c r="AM69" s="50"/>
      <c r="AN69" s="50"/>
      <c r="AO69" s="117" t="s">
        <v>16</v>
      </c>
      <c r="AP69" s="118"/>
      <c r="AQ69" s="118"/>
      <c r="AR69" s="118"/>
      <c r="AS69" s="118"/>
      <c r="AT69" s="118"/>
      <c r="AU69" s="118"/>
      <c r="AV69" s="119"/>
      <c r="AW69" s="117" t="s">
        <v>17</v>
      </c>
      <c r="AX69" s="118"/>
      <c r="AY69" s="118"/>
      <c r="AZ69" s="118"/>
      <c r="BA69" s="118"/>
      <c r="BB69" s="118"/>
      <c r="BC69" s="118"/>
      <c r="BD69" s="119"/>
      <c r="BE69" s="117" t="s">
        <v>14</v>
      </c>
      <c r="BF69" s="118"/>
      <c r="BG69" s="118"/>
      <c r="BH69" s="118"/>
      <c r="BI69" s="118"/>
      <c r="BJ69" s="118"/>
      <c r="BK69" s="118"/>
      <c r="BL69" s="119"/>
    </row>
    <row r="70" spans="1:64" ht="15.75" x14ac:dyDescent="0.2">
      <c r="A70" s="50">
        <v>1</v>
      </c>
      <c r="B70" s="50"/>
      <c r="C70" s="50"/>
      <c r="D70" s="50"/>
      <c r="E70" s="50"/>
      <c r="F70" s="50"/>
      <c r="G70" s="117">
        <v>2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50">
        <v>3</v>
      </c>
      <c r="AA70" s="50"/>
      <c r="AB70" s="50"/>
      <c r="AC70" s="50"/>
      <c r="AD70" s="50"/>
      <c r="AE70" s="50">
        <v>4</v>
      </c>
      <c r="AF70" s="50"/>
      <c r="AG70" s="50"/>
      <c r="AH70" s="50"/>
      <c r="AI70" s="50"/>
      <c r="AJ70" s="50"/>
      <c r="AK70" s="50"/>
      <c r="AL70" s="50"/>
      <c r="AM70" s="50"/>
      <c r="AN70" s="50"/>
      <c r="AO70" s="50">
        <v>5</v>
      </c>
      <c r="AP70" s="50"/>
      <c r="AQ70" s="50"/>
      <c r="AR70" s="50"/>
      <c r="AS70" s="50"/>
      <c r="AT70" s="50"/>
      <c r="AU70" s="50"/>
      <c r="AV70" s="50"/>
      <c r="AW70" s="50">
        <v>6</v>
      </c>
      <c r="AX70" s="50"/>
      <c r="AY70" s="50"/>
      <c r="AZ70" s="50"/>
      <c r="BA70" s="50"/>
      <c r="BB70" s="50"/>
      <c r="BC70" s="50"/>
      <c r="BD70" s="50"/>
      <c r="BE70" s="50">
        <v>7</v>
      </c>
      <c r="BF70" s="50"/>
      <c r="BG70" s="50"/>
      <c r="BH70" s="50"/>
      <c r="BI70" s="50"/>
      <c r="BJ70" s="50"/>
      <c r="BK70" s="50"/>
      <c r="BL70" s="50"/>
    </row>
    <row r="71" spans="1:64" ht="35.25" customHeight="1" x14ac:dyDescent="0.2">
      <c r="A71" s="117"/>
      <c r="B71" s="118"/>
      <c r="C71" s="118"/>
      <c r="D71" s="118"/>
      <c r="E71" s="118"/>
      <c r="F71" s="119"/>
      <c r="G71" s="158" t="s">
        <v>90</v>
      </c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60"/>
    </row>
    <row r="72" spans="1:64" ht="18" customHeight="1" x14ac:dyDescent="0.2">
      <c r="A72" s="64">
        <v>0</v>
      </c>
      <c r="B72" s="64"/>
      <c r="C72" s="64"/>
      <c r="D72" s="64"/>
      <c r="E72" s="64"/>
      <c r="F72" s="64"/>
      <c r="G72" s="65" t="s">
        <v>48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3"/>
      <c r="Z72" s="68"/>
      <c r="AA72" s="68"/>
      <c r="AB72" s="68"/>
      <c r="AC72" s="68"/>
      <c r="AD72" s="68"/>
      <c r="AE72" s="84"/>
      <c r="AF72" s="84"/>
      <c r="AG72" s="84"/>
      <c r="AH72" s="84"/>
      <c r="AI72" s="84"/>
      <c r="AJ72" s="84"/>
      <c r="AK72" s="84"/>
      <c r="AL72" s="84"/>
      <c r="AM72" s="84"/>
      <c r="AN72" s="85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</row>
    <row r="73" spans="1:64" ht="35.25" customHeight="1" x14ac:dyDescent="0.2">
      <c r="A73" s="50"/>
      <c r="B73" s="50"/>
      <c r="C73" s="50"/>
      <c r="D73" s="50"/>
      <c r="E73" s="50"/>
      <c r="F73" s="50"/>
      <c r="G73" s="54" t="s">
        <v>94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  <c r="Z73" s="60" t="s">
        <v>49</v>
      </c>
      <c r="AA73" s="60"/>
      <c r="AB73" s="60"/>
      <c r="AC73" s="60"/>
      <c r="AD73" s="60"/>
      <c r="AE73" s="61" t="s">
        <v>61</v>
      </c>
      <c r="AF73" s="62"/>
      <c r="AG73" s="62"/>
      <c r="AH73" s="62"/>
      <c r="AI73" s="62"/>
      <c r="AJ73" s="62"/>
      <c r="AK73" s="62"/>
      <c r="AL73" s="62"/>
      <c r="AM73" s="62"/>
      <c r="AN73" s="63"/>
      <c r="AO73" s="57">
        <f>AO74+AO75</f>
        <v>1529033.98</v>
      </c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>
        <f>AO73+AW73</f>
        <v>1529033.98</v>
      </c>
      <c r="BF73" s="57"/>
      <c r="BG73" s="57"/>
      <c r="BH73" s="57"/>
      <c r="BI73" s="57"/>
      <c r="BJ73" s="57"/>
      <c r="BK73" s="57"/>
      <c r="BL73" s="57"/>
    </row>
    <row r="74" spans="1:64" ht="52.5" customHeight="1" x14ac:dyDescent="0.2">
      <c r="A74" s="50"/>
      <c r="B74" s="50"/>
      <c r="C74" s="50"/>
      <c r="D74" s="50"/>
      <c r="E74" s="50"/>
      <c r="F74" s="50"/>
      <c r="G74" s="54" t="s">
        <v>96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60" t="s">
        <v>49</v>
      </c>
      <c r="AA74" s="60"/>
      <c r="AB74" s="60"/>
      <c r="AC74" s="60"/>
      <c r="AD74" s="60"/>
      <c r="AE74" s="61" t="s">
        <v>61</v>
      </c>
      <c r="AF74" s="62"/>
      <c r="AG74" s="62"/>
      <c r="AH74" s="62"/>
      <c r="AI74" s="62"/>
      <c r="AJ74" s="62"/>
      <c r="AK74" s="62"/>
      <c r="AL74" s="62"/>
      <c r="AM74" s="62"/>
      <c r="AN74" s="63"/>
      <c r="AO74" s="57">
        <f>(1700000-400162.4)</f>
        <v>1299837.6000000001</v>
      </c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>
        <f>AO74+AW74</f>
        <v>1299837.6000000001</v>
      </c>
      <c r="BF74" s="57"/>
      <c r="BG74" s="57"/>
      <c r="BH74" s="57"/>
      <c r="BI74" s="57"/>
      <c r="BJ74" s="57"/>
      <c r="BK74" s="57"/>
      <c r="BL74" s="57"/>
    </row>
    <row r="75" spans="1:64" ht="24" customHeight="1" x14ac:dyDescent="0.2">
      <c r="A75" s="50"/>
      <c r="B75" s="50"/>
      <c r="C75" s="50"/>
      <c r="D75" s="50"/>
      <c r="E75" s="50"/>
      <c r="F75" s="50"/>
      <c r="G75" s="54" t="s">
        <v>95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60" t="s">
        <v>49</v>
      </c>
      <c r="AA75" s="60"/>
      <c r="AB75" s="60"/>
      <c r="AC75" s="60"/>
      <c r="AD75" s="60"/>
      <c r="AE75" s="61" t="s">
        <v>61</v>
      </c>
      <c r="AF75" s="62"/>
      <c r="AG75" s="62"/>
      <c r="AH75" s="62"/>
      <c r="AI75" s="62"/>
      <c r="AJ75" s="62"/>
      <c r="AK75" s="62"/>
      <c r="AL75" s="62"/>
      <c r="AM75" s="62"/>
      <c r="AN75" s="63"/>
      <c r="AO75" s="57">
        <f>229196.38</f>
        <v>229196.38</v>
      </c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>
        <f>AO75+AW75</f>
        <v>229196.38</v>
      </c>
      <c r="BF75" s="57"/>
      <c r="BG75" s="57"/>
      <c r="BH75" s="57"/>
      <c r="BI75" s="57"/>
      <c r="BJ75" s="57"/>
      <c r="BK75" s="57"/>
      <c r="BL75" s="57"/>
    </row>
    <row r="76" spans="1:64" ht="18" customHeight="1" x14ac:dyDescent="0.2">
      <c r="A76" s="64">
        <v>0</v>
      </c>
      <c r="B76" s="64"/>
      <c r="C76" s="64"/>
      <c r="D76" s="64"/>
      <c r="E76" s="64"/>
      <c r="F76" s="64"/>
      <c r="G76" s="65" t="s">
        <v>51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68"/>
      <c r="AA76" s="68"/>
      <c r="AB76" s="68"/>
      <c r="AC76" s="68"/>
      <c r="AD76" s="68"/>
      <c r="AE76" s="69"/>
      <c r="AF76" s="70"/>
      <c r="AG76" s="70"/>
      <c r="AH76" s="70"/>
      <c r="AI76" s="70"/>
      <c r="AJ76" s="70"/>
      <c r="AK76" s="70"/>
      <c r="AL76" s="70"/>
      <c r="AM76" s="70"/>
      <c r="AN76" s="71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8"/>
      <c r="BF76" s="78"/>
      <c r="BG76" s="78"/>
      <c r="BH76" s="78"/>
      <c r="BI76" s="78"/>
      <c r="BJ76" s="78"/>
      <c r="BK76" s="78"/>
      <c r="BL76" s="78"/>
    </row>
    <row r="77" spans="1:64" ht="67.5" customHeight="1" x14ac:dyDescent="0.2">
      <c r="A77" s="50">
        <v>0</v>
      </c>
      <c r="B77" s="50"/>
      <c r="C77" s="50"/>
      <c r="D77" s="50"/>
      <c r="E77" s="50"/>
      <c r="F77" s="50"/>
      <c r="G77" s="54" t="s">
        <v>97</v>
      </c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9"/>
      <c r="Z77" s="60" t="s">
        <v>50</v>
      </c>
      <c r="AA77" s="60"/>
      <c r="AB77" s="60"/>
      <c r="AC77" s="60"/>
      <c r="AD77" s="60"/>
      <c r="AE77" s="61" t="s">
        <v>72</v>
      </c>
      <c r="AF77" s="62"/>
      <c r="AG77" s="62"/>
      <c r="AH77" s="62"/>
      <c r="AI77" s="62"/>
      <c r="AJ77" s="62"/>
      <c r="AK77" s="62"/>
      <c r="AL77" s="62"/>
      <c r="AM77" s="62"/>
      <c r="AN77" s="63"/>
      <c r="AO77" s="161">
        <v>1</v>
      </c>
      <c r="AP77" s="161"/>
      <c r="AQ77" s="161"/>
      <c r="AR77" s="161"/>
      <c r="AS77" s="161"/>
      <c r="AT77" s="161"/>
      <c r="AU77" s="161"/>
      <c r="AV77" s="161"/>
      <c r="AW77" s="76"/>
      <c r="AX77" s="76"/>
      <c r="AY77" s="76"/>
      <c r="AZ77" s="76"/>
      <c r="BA77" s="76"/>
      <c r="BB77" s="76"/>
      <c r="BC77" s="76"/>
      <c r="BD77" s="76"/>
      <c r="BE77" s="49">
        <f>AO77+AW77</f>
        <v>1</v>
      </c>
      <c r="BF77" s="49"/>
      <c r="BG77" s="49"/>
      <c r="BH77" s="49"/>
      <c r="BI77" s="49"/>
      <c r="BJ77" s="49"/>
      <c r="BK77" s="49"/>
      <c r="BL77" s="49"/>
    </row>
    <row r="78" spans="1:64" ht="21.75" customHeight="1" x14ac:dyDescent="0.2">
      <c r="A78" s="64">
        <v>0</v>
      </c>
      <c r="B78" s="64"/>
      <c r="C78" s="64"/>
      <c r="D78" s="64"/>
      <c r="E78" s="64"/>
      <c r="F78" s="64"/>
      <c r="G78" s="65" t="s">
        <v>52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  <c r="Z78" s="68"/>
      <c r="AA78" s="68"/>
      <c r="AB78" s="68"/>
      <c r="AC78" s="68"/>
      <c r="AD78" s="68"/>
      <c r="AE78" s="69"/>
      <c r="AF78" s="70"/>
      <c r="AG78" s="70"/>
      <c r="AH78" s="70"/>
      <c r="AI78" s="70"/>
      <c r="AJ78" s="70"/>
      <c r="AK78" s="70"/>
      <c r="AL78" s="70"/>
      <c r="AM78" s="70"/>
      <c r="AN78" s="71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</row>
    <row r="79" spans="1:64" ht="83.25" customHeight="1" x14ac:dyDescent="0.2">
      <c r="A79" s="50">
        <v>0</v>
      </c>
      <c r="B79" s="50"/>
      <c r="C79" s="50"/>
      <c r="D79" s="50"/>
      <c r="E79" s="50"/>
      <c r="F79" s="50"/>
      <c r="G79" s="54" t="s">
        <v>98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9"/>
      <c r="Z79" s="60" t="s">
        <v>49</v>
      </c>
      <c r="AA79" s="60"/>
      <c r="AB79" s="60"/>
      <c r="AC79" s="60"/>
      <c r="AD79" s="60"/>
      <c r="AE79" s="61" t="s">
        <v>59</v>
      </c>
      <c r="AF79" s="62"/>
      <c r="AG79" s="62"/>
      <c r="AH79" s="62"/>
      <c r="AI79" s="62"/>
      <c r="AJ79" s="62"/>
      <c r="AK79" s="62"/>
      <c r="AL79" s="62"/>
      <c r="AM79" s="62"/>
      <c r="AN79" s="63"/>
      <c r="AO79" s="57">
        <f>AO73/AO77</f>
        <v>1529033.98</v>
      </c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>
        <f>AO79+AW79</f>
        <v>1529033.98</v>
      </c>
      <c r="BF79" s="57"/>
      <c r="BG79" s="57"/>
      <c r="BH79" s="57"/>
      <c r="BI79" s="57"/>
      <c r="BJ79" s="57"/>
      <c r="BK79" s="57"/>
      <c r="BL79" s="57"/>
    </row>
    <row r="80" spans="1:64" ht="18" hidden="1" customHeight="1" x14ac:dyDescent="0.2">
      <c r="A80" s="64">
        <v>0</v>
      </c>
      <c r="B80" s="64"/>
      <c r="C80" s="64"/>
      <c r="D80" s="64"/>
      <c r="E80" s="64"/>
      <c r="F80" s="64"/>
      <c r="G80" s="65" t="s">
        <v>53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68"/>
      <c r="AA80" s="68"/>
      <c r="AB80" s="68"/>
      <c r="AC80" s="68"/>
      <c r="AD80" s="68"/>
      <c r="AE80" s="69"/>
      <c r="AF80" s="70"/>
      <c r="AG80" s="70"/>
      <c r="AH80" s="70"/>
      <c r="AI80" s="70"/>
      <c r="AJ80" s="70"/>
      <c r="AK80" s="70"/>
      <c r="AL80" s="70"/>
      <c r="AM80" s="70"/>
      <c r="AN80" s="71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</row>
    <row r="81" spans="1:69" ht="37.5" hidden="1" customHeight="1" x14ac:dyDescent="0.2">
      <c r="A81" s="50">
        <v>0</v>
      </c>
      <c r="B81" s="50"/>
      <c r="C81" s="50"/>
      <c r="D81" s="50"/>
      <c r="E81" s="50"/>
      <c r="F81" s="50"/>
      <c r="G81" s="54" t="s">
        <v>71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9"/>
      <c r="Z81" s="60" t="s">
        <v>54</v>
      </c>
      <c r="AA81" s="60"/>
      <c r="AB81" s="60"/>
      <c r="AC81" s="60"/>
      <c r="AD81" s="60"/>
      <c r="AE81" s="61" t="s">
        <v>59</v>
      </c>
      <c r="AF81" s="62"/>
      <c r="AG81" s="62"/>
      <c r="AH81" s="62"/>
      <c r="AI81" s="62"/>
      <c r="AJ81" s="62"/>
      <c r="AK81" s="62"/>
      <c r="AL81" s="62"/>
      <c r="AM81" s="62"/>
      <c r="AN81" s="63"/>
      <c r="AO81" s="49">
        <v>100</v>
      </c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>
        <f>AO81+AW81</f>
        <v>100</v>
      </c>
      <c r="BF81" s="49"/>
      <c r="BG81" s="49"/>
      <c r="BH81" s="49"/>
      <c r="BI81" s="49"/>
      <c r="BJ81" s="49"/>
      <c r="BK81" s="49"/>
      <c r="BL81" s="49"/>
    </row>
    <row r="82" spans="1:69" ht="36.75" customHeight="1" x14ac:dyDescent="0.2">
      <c r="A82" s="117"/>
      <c r="B82" s="118"/>
      <c r="C82" s="118"/>
      <c r="D82" s="118"/>
      <c r="E82" s="118"/>
      <c r="F82" s="119"/>
      <c r="G82" s="158" t="s">
        <v>91</v>
      </c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60"/>
    </row>
    <row r="83" spans="1:69" ht="19.5" customHeight="1" x14ac:dyDescent="0.2">
      <c r="A83" s="64">
        <v>0</v>
      </c>
      <c r="B83" s="64"/>
      <c r="C83" s="64"/>
      <c r="D83" s="64"/>
      <c r="E83" s="64"/>
      <c r="F83" s="64"/>
      <c r="G83" s="65" t="s">
        <v>48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3"/>
      <c r="Z83" s="68"/>
      <c r="AA83" s="68"/>
      <c r="AB83" s="68"/>
      <c r="AC83" s="68"/>
      <c r="AD83" s="68"/>
      <c r="AE83" s="84"/>
      <c r="AF83" s="84"/>
      <c r="AG83" s="84"/>
      <c r="AH83" s="84"/>
      <c r="AI83" s="84"/>
      <c r="AJ83" s="84"/>
      <c r="AK83" s="84"/>
      <c r="AL83" s="84"/>
      <c r="AM83" s="84"/>
      <c r="AN83" s="85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</row>
    <row r="84" spans="1:69" ht="35.25" customHeight="1" x14ac:dyDescent="0.2">
      <c r="A84" s="50">
        <v>0</v>
      </c>
      <c r="B84" s="50"/>
      <c r="C84" s="50"/>
      <c r="D84" s="50"/>
      <c r="E84" s="50"/>
      <c r="F84" s="50"/>
      <c r="G84" s="54" t="s">
        <v>93</v>
      </c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9"/>
      <c r="Z84" s="60" t="s">
        <v>49</v>
      </c>
      <c r="AA84" s="60"/>
      <c r="AB84" s="60"/>
      <c r="AC84" s="60"/>
      <c r="AD84" s="60"/>
      <c r="AE84" s="61" t="s">
        <v>61</v>
      </c>
      <c r="AF84" s="62"/>
      <c r="AG84" s="62"/>
      <c r="AH84" s="62"/>
      <c r="AI84" s="62"/>
      <c r="AJ84" s="62"/>
      <c r="AK84" s="62"/>
      <c r="AL84" s="62"/>
      <c r="AM84" s="62"/>
      <c r="AN84" s="63"/>
      <c r="AO84" s="57">
        <f>349000+90462</f>
        <v>439462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>
        <f>AO84+AW84</f>
        <v>439462</v>
      </c>
      <c r="BF84" s="57"/>
      <c r="BG84" s="57"/>
      <c r="BH84" s="57"/>
      <c r="BI84" s="57"/>
      <c r="BJ84" s="57"/>
      <c r="BK84" s="57"/>
      <c r="BL84" s="57"/>
    </row>
    <row r="85" spans="1:69" ht="19.5" customHeight="1" x14ac:dyDescent="0.2">
      <c r="A85" s="64">
        <v>0</v>
      </c>
      <c r="B85" s="64"/>
      <c r="C85" s="64"/>
      <c r="D85" s="64"/>
      <c r="E85" s="64"/>
      <c r="F85" s="64"/>
      <c r="G85" s="65" t="s">
        <v>51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7"/>
      <c r="Z85" s="68"/>
      <c r="AA85" s="68"/>
      <c r="AB85" s="68"/>
      <c r="AC85" s="68"/>
      <c r="AD85" s="68"/>
      <c r="AE85" s="69"/>
      <c r="AF85" s="70"/>
      <c r="AG85" s="70"/>
      <c r="AH85" s="70"/>
      <c r="AI85" s="70"/>
      <c r="AJ85" s="70"/>
      <c r="AK85" s="70"/>
      <c r="AL85" s="70"/>
      <c r="AM85" s="70"/>
      <c r="AN85" s="71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8"/>
      <c r="BF85" s="78"/>
      <c r="BG85" s="78"/>
      <c r="BH85" s="78"/>
      <c r="BI85" s="78"/>
      <c r="BJ85" s="78"/>
      <c r="BK85" s="78"/>
      <c r="BL85" s="78"/>
    </row>
    <row r="86" spans="1:69" ht="68.25" customHeight="1" x14ac:dyDescent="0.2">
      <c r="A86" s="50">
        <v>0</v>
      </c>
      <c r="B86" s="50"/>
      <c r="C86" s="50"/>
      <c r="D86" s="50"/>
      <c r="E86" s="50"/>
      <c r="F86" s="50"/>
      <c r="G86" s="54" t="s">
        <v>99</v>
      </c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9"/>
      <c r="Z86" s="60" t="s">
        <v>50</v>
      </c>
      <c r="AA86" s="60"/>
      <c r="AB86" s="60"/>
      <c r="AC86" s="60"/>
      <c r="AD86" s="60"/>
      <c r="AE86" s="61" t="s">
        <v>72</v>
      </c>
      <c r="AF86" s="62"/>
      <c r="AG86" s="62"/>
      <c r="AH86" s="62"/>
      <c r="AI86" s="62"/>
      <c r="AJ86" s="62"/>
      <c r="AK86" s="62"/>
      <c r="AL86" s="62"/>
      <c r="AM86" s="62"/>
      <c r="AN86" s="63"/>
      <c r="AO86" s="161">
        <f>1</f>
        <v>1</v>
      </c>
      <c r="AP86" s="161"/>
      <c r="AQ86" s="161"/>
      <c r="AR86" s="161"/>
      <c r="AS86" s="161"/>
      <c r="AT86" s="161"/>
      <c r="AU86" s="161"/>
      <c r="AV86" s="161"/>
      <c r="AW86" s="76"/>
      <c r="AX86" s="76"/>
      <c r="AY86" s="76"/>
      <c r="AZ86" s="76"/>
      <c r="BA86" s="76"/>
      <c r="BB86" s="76"/>
      <c r="BC86" s="76"/>
      <c r="BD86" s="76"/>
      <c r="BE86" s="49">
        <f>AO86+AW86</f>
        <v>1</v>
      </c>
      <c r="BF86" s="49"/>
      <c r="BG86" s="49"/>
      <c r="BH86" s="49"/>
      <c r="BI86" s="49"/>
      <c r="BJ86" s="49"/>
      <c r="BK86" s="49"/>
      <c r="BL86" s="49"/>
    </row>
    <row r="87" spans="1:69" ht="19.5" customHeight="1" x14ac:dyDescent="0.2">
      <c r="A87" s="64">
        <v>0</v>
      </c>
      <c r="B87" s="64"/>
      <c r="C87" s="64"/>
      <c r="D87" s="64"/>
      <c r="E87" s="64"/>
      <c r="F87" s="64"/>
      <c r="G87" s="65" t="s">
        <v>52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7"/>
      <c r="Z87" s="68"/>
      <c r="AA87" s="68"/>
      <c r="AB87" s="68"/>
      <c r="AC87" s="68"/>
      <c r="AD87" s="68"/>
      <c r="AE87" s="69"/>
      <c r="AF87" s="70"/>
      <c r="AG87" s="70"/>
      <c r="AH87" s="70"/>
      <c r="AI87" s="70"/>
      <c r="AJ87" s="70"/>
      <c r="AK87" s="70"/>
      <c r="AL87" s="70"/>
      <c r="AM87" s="70"/>
      <c r="AN87" s="71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</row>
    <row r="88" spans="1:69" ht="83.25" customHeight="1" x14ac:dyDescent="0.2">
      <c r="A88" s="50">
        <v>0</v>
      </c>
      <c r="B88" s="50"/>
      <c r="C88" s="50"/>
      <c r="D88" s="50"/>
      <c r="E88" s="50"/>
      <c r="F88" s="50"/>
      <c r="G88" s="54" t="s">
        <v>100</v>
      </c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9"/>
      <c r="Z88" s="60" t="s">
        <v>49</v>
      </c>
      <c r="AA88" s="60"/>
      <c r="AB88" s="60"/>
      <c r="AC88" s="60"/>
      <c r="AD88" s="60"/>
      <c r="AE88" s="61" t="s">
        <v>59</v>
      </c>
      <c r="AF88" s="62"/>
      <c r="AG88" s="62"/>
      <c r="AH88" s="62"/>
      <c r="AI88" s="62"/>
      <c r="AJ88" s="62"/>
      <c r="AK88" s="62"/>
      <c r="AL88" s="62"/>
      <c r="AM88" s="62"/>
      <c r="AN88" s="63"/>
      <c r="AO88" s="57">
        <f>AO84/AO86</f>
        <v>439462</v>
      </c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>
        <f>AO88+AW88</f>
        <v>439462</v>
      </c>
      <c r="BF88" s="57"/>
      <c r="BG88" s="57"/>
      <c r="BH88" s="57"/>
      <c r="BI88" s="57"/>
      <c r="BJ88" s="57"/>
      <c r="BK88" s="57"/>
      <c r="BL88" s="57"/>
    </row>
    <row r="89" spans="1:69" ht="17.25" hidden="1" customHeight="1" x14ac:dyDescent="0.2">
      <c r="A89" s="64">
        <v>0</v>
      </c>
      <c r="B89" s="64"/>
      <c r="C89" s="64"/>
      <c r="D89" s="64"/>
      <c r="E89" s="64"/>
      <c r="F89" s="64"/>
      <c r="G89" s="65" t="s">
        <v>53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7"/>
      <c r="Z89" s="68"/>
      <c r="AA89" s="68"/>
      <c r="AB89" s="68"/>
      <c r="AC89" s="68"/>
      <c r="AD89" s="68"/>
      <c r="AE89" s="69"/>
      <c r="AF89" s="70"/>
      <c r="AG89" s="70"/>
      <c r="AH89" s="70"/>
      <c r="AI89" s="70"/>
      <c r="AJ89" s="70"/>
      <c r="AK89" s="70"/>
      <c r="AL89" s="70"/>
      <c r="AM89" s="70"/>
      <c r="AN89" s="71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</row>
    <row r="90" spans="1:69" ht="35.25" hidden="1" customHeight="1" x14ac:dyDescent="0.2">
      <c r="A90" s="50">
        <v>0</v>
      </c>
      <c r="B90" s="50"/>
      <c r="C90" s="50"/>
      <c r="D90" s="50"/>
      <c r="E90" s="50"/>
      <c r="F90" s="50"/>
      <c r="G90" s="54" t="s">
        <v>71</v>
      </c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9"/>
      <c r="Z90" s="60" t="s">
        <v>54</v>
      </c>
      <c r="AA90" s="60"/>
      <c r="AB90" s="60"/>
      <c r="AC90" s="60"/>
      <c r="AD90" s="60"/>
      <c r="AE90" s="61" t="s">
        <v>59</v>
      </c>
      <c r="AF90" s="62"/>
      <c r="AG90" s="62"/>
      <c r="AH90" s="62"/>
      <c r="AI90" s="62"/>
      <c r="AJ90" s="62"/>
      <c r="AK90" s="62"/>
      <c r="AL90" s="62"/>
      <c r="AM90" s="62"/>
      <c r="AN90" s="63"/>
      <c r="AO90" s="49">
        <v>100</v>
      </c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>
        <f>AO90+AW90</f>
        <v>100</v>
      </c>
      <c r="BF90" s="49"/>
      <c r="BG90" s="49"/>
      <c r="BH90" s="49"/>
      <c r="BI90" s="49"/>
      <c r="BJ90" s="49"/>
      <c r="BK90" s="49"/>
      <c r="BL90" s="49"/>
    </row>
    <row r="91" spans="1:69" ht="21.75" customHeight="1" x14ac:dyDescent="0.2">
      <c r="A91" s="94"/>
      <c r="B91" s="94"/>
      <c r="C91" s="94"/>
      <c r="D91" s="94"/>
      <c r="E91" s="94"/>
      <c r="F91" s="94"/>
      <c r="G91" s="91" t="s">
        <v>114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3"/>
    </row>
    <row r="92" spans="1:69" ht="21.75" customHeight="1" x14ac:dyDescent="0.2">
      <c r="A92" s="104">
        <v>0</v>
      </c>
      <c r="B92" s="104"/>
      <c r="C92" s="104"/>
      <c r="D92" s="104"/>
      <c r="E92" s="104"/>
      <c r="F92" s="104"/>
      <c r="G92" s="105" t="s">
        <v>48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108"/>
      <c r="AA92" s="108"/>
      <c r="AB92" s="108"/>
      <c r="AC92" s="108"/>
      <c r="AD92" s="108"/>
      <c r="AE92" s="115"/>
      <c r="AF92" s="115"/>
      <c r="AG92" s="115"/>
      <c r="AH92" s="115"/>
      <c r="AI92" s="115"/>
      <c r="AJ92" s="115"/>
      <c r="AK92" s="115"/>
      <c r="AL92" s="115"/>
      <c r="AM92" s="115"/>
      <c r="AN92" s="116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</row>
    <row r="93" spans="1:69" ht="53.25" customHeight="1" x14ac:dyDescent="0.25">
      <c r="A93" s="94">
        <v>0</v>
      </c>
      <c r="B93" s="94"/>
      <c r="C93" s="94"/>
      <c r="D93" s="94"/>
      <c r="E93" s="94"/>
      <c r="F93" s="94"/>
      <c r="G93" s="91" t="s">
        <v>108</v>
      </c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9"/>
      <c r="Z93" s="100" t="s">
        <v>49</v>
      </c>
      <c r="AA93" s="100"/>
      <c r="AB93" s="100"/>
      <c r="AC93" s="100"/>
      <c r="AD93" s="100"/>
      <c r="AE93" s="101" t="s">
        <v>61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112">
        <f>1500000+200000</f>
        <v>1700000</v>
      </c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>
        <f>AO93+AW93</f>
        <v>1700000</v>
      </c>
      <c r="BF93" s="112"/>
      <c r="BG93" s="112"/>
      <c r="BH93" s="112"/>
      <c r="BI93" s="112"/>
      <c r="BJ93" s="112"/>
      <c r="BK93" s="112"/>
      <c r="BL93" s="112"/>
      <c r="BQ93" s="24" t="s">
        <v>107</v>
      </c>
    </row>
    <row r="94" spans="1:69" ht="21" customHeight="1" x14ac:dyDescent="0.2">
      <c r="A94" s="104">
        <v>0</v>
      </c>
      <c r="B94" s="104"/>
      <c r="C94" s="104"/>
      <c r="D94" s="104"/>
      <c r="E94" s="104"/>
      <c r="F94" s="104"/>
      <c r="G94" s="105" t="s">
        <v>51</v>
      </c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7"/>
      <c r="Z94" s="108"/>
      <c r="AA94" s="108"/>
      <c r="AB94" s="108"/>
      <c r="AC94" s="108"/>
      <c r="AD94" s="108"/>
      <c r="AE94" s="109"/>
      <c r="AF94" s="110"/>
      <c r="AG94" s="110"/>
      <c r="AH94" s="110"/>
      <c r="AI94" s="110"/>
      <c r="AJ94" s="110"/>
      <c r="AK94" s="110"/>
      <c r="AL94" s="110"/>
      <c r="AM94" s="110"/>
      <c r="AN94" s="111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97"/>
      <c r="BF94" s="97"/>
      <c r="BG94" s="97"/>
      <c r="BH94" s="97"/>
      <c r="BI94" s="97"/>
      <c r="BJ94" s="97"/>
      <c r="BK94" s="97"/>
      <c r="BL94" s="97"/>
    </row>
    <row r="95" spans="1:69" ht="18.75" customHeight="1" x14ac:dyDescent="0.2">
      <c r="A95" s="94">
        <v>0</v>
      </c>
      <c r="B95" s="94"/>
      <c r="C95" s="94"/>
      <c r="D95" s="94"/>
      <c r="E95" s="94"/>
      <c r="F95" s="94"/>
      <c r="G95" s="91" t="s">
        <v>110</v>
      </c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9"/>
      <c r="Z95" s="100" t="s">
        <v>50</v>
      </c>
      <c r="AA95" s="100"/>
      <c r="AB95" s="100"/>
      <c r="AC95" s="100"/>
      <c r="AD95" s="100"/>
      <c r="AE95" s="101" t="s">
        <v>72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76">
        <v>1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>
        <f>AO95+AW95</f>
        <v>1</v>
      </c>
      <c r="BF95" s="76"/>
      <c r="BG95" s="76"/>
      <c r="BH95" s="76"/>
      <c r="BI95" s="76"/>
      <c r="BJ95" s="76"/>
      <c r="BK95" s="76"/>
      <c r="BL95" s="76"/>
    </row>
    <row r="96" spans="1:69" ht="18.75" customHeight="1" x14ac:dyDescent="0.2">
      <c r="A96" s="64">
        <v>0</v>
      </c>
      <c r="B96" s="64"/>
      <c r="C96" s="64"/>
      <c r="D96" s="64"/>
      <c r="E96" s="64"/>
      <c r="F96" s="64"/>
      <c r="G96" s="65" t="s">
        <v>52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7"/>
      <c r="Z96" s="68"/>
      <c r="AA96" s="68"/>
      <c r="AB96" s="68"/>
      <c r="AC96" s="68"/>
      <c r="AD96" s="68"/>
      <c r="AE96" s="69"/>
      <c r="AF96" s="70"/>
      <c r="AG96" s="70"/>
      <c r="AH96" s="70"/>
      <c r="AI96" s="70"/>
      <c r="AJ96" s="70"/>
      <c r="AK96" s="70"/>
      <c r="AL96" s="70"/>
      <c r="AM96" s="70"/>
      <c r="AN96" s="71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</row>
    <row r="97" spans="1:64" ht="49.5" customHeight="1" x14ac:dyDescent="0.2">
      <c r="A97" s="50">
        <v>0</v>
      </c>
      <c r="B97" s="50"/>
      <c r="C97" s="50"/>
      <c r="D97" s="50"/>
      <c r="E97" s="50"/>
      <c r="F97" s="50"/>
      <c r="G97" s="54" t="s">
        <v>111</v>
      </c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9"/>
      <c r="Z97" s="60" t="s">
        <v>49</v>
      </c>
      <c r="AA97" s="60"/>
      <c r="AB97" s="60"/>
      <c r="AC97" s="60"/>
      <c r="AD97" s="60"/>
      <c r="AE97" s="61" t="s">
        <v>59</v>
      </c>
      <c r="AF97" s="62"/>
      <c r="AG97" s="62"/>
      <c r="AH97" s="62"/>
      <c r="AI97" s="62"/>
      <c r="AJ97" s="62"/>
      <c r="AK97" s="62"/>
      <c r="AL97" s="62"/>
      <c r="AM97" s="62"/>
      <c r="AN97" s="63"/>
      <c r="AO97" s="57">
        <f>AO93/AO95</f>
        <v>1700000</v>
      </c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>
        <f>AO97+AW97</f>
        <v>1700000</v>
      </c>
      <c r="BF97" s="57"/>
      <c r="BG97" s="57"/>
      <c r="BH97" s="57"/>
      <c r="BI97" s="57"/>
      <c r="BJ97" s="57"/>
      <c r="BK97" s="57"/>
      <c r="BL97" s="57"/>
    </row>
    <row r="98" spans="1:64" ht="18" customHeight="1" x14ac:dyDescent="0.2">
      <c r="A98" s="64">
        <v>0</v>
      </c>
      <c r="B98" s="64"/>
      <c r="C98" s="64"/>
      <c r="D98" s="64"/>
      <c r="E98" s="64"/>
      <c r="F98" s="64"/>
      <c r="G98" s="65" t="s">
        <v>53</v>
      </c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7"/>
      <c r="Z98" s="68"/>
      <c r="AA98" s="68"/>
      <c r="AB98" s="68"/>
      <c r="AC98" s="68"/>
      <c r="AD98" s="68"/>
      <c r="AE98" s="69"/>
      <c r="AF98" s="70"/>
      <c r="AG98" s="70"/>
      <c r="AH98" s="70"/>
      <c r="AI98" s="70"/>
      <c r="AJ98" s="70"/>
      <c r="AK98" s="70"/>
      <c r="AL98" s="70"/>
      <c r="AM98" s="70"/>
      <c r="AN98" s="71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</row>
    <row r="99" spans="1:64" ht="48" customHeight="1" x14ac:dyDescent="0.2">
      <c r="A99" s="50">
        <v>0</v>
      </c>
      <c r="B99" s="50"/>
      <c r="C99" s="50"/>
      <c r="D99" s="50"/>
      <c r="E99" s="50"/>
      <c r="F99" s="50"/>
      <c r="G99" s="54" t="s">
        <v>87</v>
      </c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9"/>
      <c r="Z99" s="60" t="s">
        <v>54</v>
      </c>
      <c r="AA99" s="60"/>
      <c r="AB99" s="60"/>
      <c r="AC99" s="60"/>
      <c r="AD99" s="60"/>
      <c r="AE99" s="61" t="s">
        <v>59</v>
      </c>
      <c r="AF99" s="62"/>
      <c r="AG99" s="62"/>
      <c r="AH99" s="62"/>
      <c r="AI99" s="62"/>
      <c r="AJ99" s="62"/>
      <c r="AK99" s="62"/>
      <c r="AL99" s="62"/>
      <c r="AM99" s="62"/>
      <c r="AN99" s="63"/>
      <c r="AO99" s="49">
        <v>100</v>
      </c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>
        <f>AO99+AW99</f>
        <v>100</v>
      </c>
      <c r="BF99" s="49"/>
      <c r="BG99" s="49"/>
      <c r="BH99" s="49"/>
      <c r="BI99" s="49"/>
      <c r="BJ99" s="49"/>
      <c r="BK99" s="49"/>
      <c r="BL99" s="49"/>
    </row>
    <row r="100" spans="1:64" ht="24.75" customHeight="1" x14ac:dyDescent="0.2">
      <c r="A100" s="117"/>
      <c r="B100" s="118"/>
      <c r="C100" s="118"/>
      <c r="D100" s="118"/>
      <c r="E100" s="118"/>
      <c r="F100" s="119"/>
      <c r="G100" s="158" t="s">
        <v>88</v>
      </c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60"/>
      <c r="BE100" s="162"/>
      <c r="BF100" s="163"/>
      <c r="BG100" s="163"/>
      <c r="BH100" s="163"/>
      <c r="BI100" s="163"/>
      <c r="BJ100" s="163"/>
      <c r="BK100" s="163"/>
      <c r="BL100" s="164"/>
    </row>
    <row r="101" spans="1:64" ht="18.75" customHeight="1" x14ac:dyDescent="0.2">
      <c r="A101" s="64">
        <v>0</v>
      </c>
      <c r="B101" s="64"/>
      <c r="C101" s="64"/>
      <c r="D101" s="64"/>
      <c r="E101" s="64"/>
      <c r="F101" s="64"/>
      <c r="G101" s="65" t="s">
        <v>48</v>
      </c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3"/>
      <c r="Z101" s="68"/>
      <c r="AA101" s="68"/>
      <c r="AB101" s="68"/>
      <c r="AC101" s="68"/>
      <c r="AD101" s="68"/>
      <c r="AE101" s="84"/>
      <c r="AF101" s="84"/>
      <c r="AG101" s="84"/>
      <c r="AH101" s="84"/>
      <c r="AI101" s="84"/>
      <c r="AJ101" s="84"/>
      <c r="AK101" s="84"/>
      <c r="AL101" s="84"/>
      <c r="AM101" s="84"/>
      <c r="AN101" s="85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</row>
    <row r="102" spans="1:64" ht="36.75" customHeight="1" x14ac:dyDescent="0.2">
      <c r="A102" s="50">
        <v>0</v>
      </c>
      <c r="B102" s="50"/>
      <c r="C102" s="50"/>
      <c r="D102" s="50"/>
      <c r="E102" s="50"/>
      <c r="F102" s="50"/>
      <c r="G102" s="54" t="s">
        <v>75</v>
      </c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9"/>
      <c r="Z102" s="60" t="s">
        <v>49</v>
      </c>
      <c r="AA102" s="60"/>
      <c r="AB102" s="60"/>
      <c r="AC102" s="60"/>
      <c r="AD102" s="60"/>
      <c r="AE102" s="61" t="s">
        <v>61</v>
      </c>
      <c r="AF102" s="62"/>
      <c r="AG102" s="62"/>
      <c r="AH102" s="62"/>
      <c r="AI102" s="62"/>
      <c r="AJ102" s="62"/>
      <c r="AK102" s="62"/>
      <c r="AL102" s="62"/>
      <c r="AM102" s="62"/>
      <c r="AN102" s="63"/>
      <c r="AO102" s="57">
        <f>55000</f>
        <v>55000</v>
      </c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>
        <f>AO102</f>
        <v>55000</v>
      </c>
      <c r="BF102" s="57"/>
      <c r="BG102" s="57"/>
      <c r="BH102" s="57"/>
      <c r="BI102" s="57"/>
      <c r="BJ102" s="57"/>
      <c r="BK102" s="57"/>
      <c r="BL102" s="57"/>
    </row>
    <row r="103" spans="1:64" ht="50.25" customHeight="1" x14ac:dyDescent="0.2">
      <c r="A103" s="50"/>
      <c r="B103" s="50"/>
      <c r="C103" s="50"/>
      <c r="D103" s="50"/>
      <c r="E103" s="50"/>
      <c r="F103" s="50"/>
      <c r="G103" s="54" t="s">
        <v>76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6"/>
      <c r="Z103" s="60" t="s">
        <v>49</v>
      </c>
      <c r="AA103" s="60"/>
      <c r="AB103" s="60"/>
      <c r="AC103" s="60"/>
      <c r="AD103" s="60"/>
      <c r="AE103" s="61" t="s">
        <v>77</v>
      </c>
      <c r="AF103" s="62"/>
      <c r="AG103" s="62"/>
      <c r="AH103" s="62"/>
      <c r="AI103" s="62"/>
      <c r="AJ103" s="62"/>
      <c r="AK103" s="62"/>
      <c r="AL103" s="62"/>
      <c r="AM103" s="62"/>
      <c r="AN103" s="63"/>
      <c r="AO103" s="57">
        <f>50000+60000</f>
        <v>110000</v>
      </c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>
        <f>AO103</f>
        <v>110000</v>
      </c>
      <c r="BF103" s="57"/>
      <c r="BG103" s="57"/>
      <c r="BH103" s="57"/>
      <c r="BI103" s="57"/>
      <c r="BJ103" s="57"/>
      <c r="BK103" s="57"/>
      <c r="BL103" s="57"/>
    </row>
    <row r="104" spans="1:64" ht="21" customHeight="1" x14ac:dyDescent="0.2">
      <c r="A104" s="64">
        <v>0</v>
      </c>
      <c r="B104" s="64"/>
      <c r="C104" s="64"/>
      <c r="D104" s="64"/>
      <c r="E104" s="64"/>
      <c r="F104" s="64"/>
      <c r="G104" s="65" t="s">
        <v>51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7"/>
      <c r="Z104" s="68"/>
      <c r="AA104" s="68"/>
      <c r="AB104" s="68"/>
      <c r="AC104" s="68"/>
      <c r="AD104" s="68"/>
      <c r="AE104" s="69"/>
      <c r="AF104" s="70"/>
      <c r="AG104" s="70"/>
      <c r="AH104" s="70"/>
      <c r="AI104" s="70"/>
      <c r="AJ104" s="70"/>
      <c r="AK104" s="70"/>
      <c r="AL104" s="70"/>
      <c r="AM104" s="70"/>
      <c r="AN104" s="71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</row>
    <row r="105" spans="1:64" ht="48" customHeight="1" x14ac:dyDescent="0.2">
      <c r="A105" s="50">
        <v>0</v>
      </c>
      <c r="B105" s="50"/>
      <c r="C105" s="50"/>
      <c r="D105" s="50"/>
      <c r="E105" s="50"/>
      <c r="F105" s="50"/>
      <c r="G105" s="54" t="s">
        <v>78</v>
      </c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9"/>
      <c r="Z105" s="60" t="s">
        <v>50</v>
      </c>
      <c r="AA105" s="60"/>
      <c r="AB105" s="60"/>
      <c r="AC105" s="60"/>
      <c r="AD105" s="60"/>
      <c r="AE105" s="61" t="s">
        <v>77</v>
      </c>
      <c r="AF105" s="62"/>
      <c r="AG105" s="62"/>
      <c r="AH105" s="62"/>
      <c r="AI105" s="62"/>
      <c r="AJ105" s="62"/>
      <c r="AK105" s="62"/>
      <c r="AL105" s="62"/>
      <c r="AM105" s="62"/>
      <c r="AN105" s="63"/>
      <c r="AO105" s="161">
        <v>2</v>
      </c>
      <c r="AP105" s="161"/>
      <c r="AQ105" s="161"/>
      <c r="AR105" s="161"/>
      <c r="AS105" s="161"/>
      <c r="AT105" s="161"/>
      <c r="AU105" s="161"/>
      <c r="AV105" s="161"/>
      <c r="AW105" s="49"/>
      <c r="AX105" s="49"/>
      <c r="AY105" s="49"/>
      <c r="AZ105" s="49"/>
      <c r="BA105" s="49"/>
      <c r="BB105" s="49"/>
      <c r="BC105" s="49"/>
      <c r="BD105" s="49"/>
      <c r="BE105" s="49">
        <f>AO105</f>
        <v>2</v>
      </c>
      <c r="BF105" s="49"/>
      <c r="BG105" s="49"/>
      <c r="BH105" s="49"/>
      <c r="BI105" s="49"/>
      <c r="BJ105" s="49"/>
      <c r="BK105" s="49"/>
      <c r="BL105" s="49"/>
    </row>
    <row r="106" spans="1:64" ht="18.75" customHeight="1" x14ac:dyDescent="0.2">
      <c r="A106" s="64">
        <v>0</v>
      </c>
      <c r="B106" s="64"/>
      <c r="C106" s="64"/>
      <c r="D106" s="64"/>
      <c r="E106" s="64"/>
      <c r="F106" s="64"/>
      <c r="G106" s="65" t="s">
        <v>52</v>
      </c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7"/>
      <c r="Z106" s="68"/>
      <c r="AA106" s="68"/>
      <c r="AB106" s="68"/>
      <c r="AC106" s="68"/>
      <c r="AD106" s="68"/>
      <c r="AE106" s="69"/>
      <c r="AF106" s="70"/>
      <c r="AG106" s="70"/>
      <c r="AH106" s="70"/>
      <c r="AI106" s="70"/>
      <c r="AJ106" s="70"/>
      <c r="AK106" s="70"/>
      <c r="AL106" s="70"/>
      <c r="AM106" s="70"/>
      <c r="AN106" s="71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</row>
    <row r="107" spans="1:64" ht="21.75" customHeight="1" x14ac:dyDescent="0.2">
      <c r="A107" s="50">
        <v>0</v>
      </c>
      <c r="B107" s="50"/>
      <c r="C107" s="50"/>
      <c r="D107" s="50"/>
      <c r="E107" s="50"/>
      <c r="F107" s="50"/>
      <c r="G107" s="54" t="s">
        <v>79</v>
      </c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9"/>
      <c r="Z107" s="60" t="s">
        <v>49</v>
      </c>
      <c r="AA107" s="60"/>
      <c r="AB107" s="60"/>
      <c r="AC107" s="60"/>
      <c r="AD107" s="60"/>
      <c r="AE107" s="61" t="s">
        <v>59</v>
      </c>
      <c r="AF107" s="62"/>
      <c r="AG107" s="62"/>
      <c r="AH107" s="62"/>
      <c r="AI107" s="62"/>
      <c r="AJ107" s="62"/>
      <c r="AK107" s="62"/>
      <c r="AL107" s="62"/>
      <c r="AM107" s="62"/>
      <c r="AN107" s="63"/>
      <c r="AO107" s="57">
        <f>AO103/AO105</f>
        <v>55000</v>
      </c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>
        <f>AO107</f>
        <v>55000</v>
      </c>
      <c r="BF107" s="57"/>
      <c r="BG107" s="57"/>
      <c r="BH107" s="57"/>
      <c r="BI107" s="57"/>
      <c r="BJ107" s="57"/>
      <c r="BK107" s="57"/>
      <c r="BL107" s="57"/>
    </row>
    <row r="108" spans="1:64" ht="19.5" customHeight="1" x14ac:dyDescent="0.2">
      <c r="A108" s="64">
        <v>0</v>
      </c>
      <c r="B108" s="64"/>
      <c r="C108" s="64"/>
      <c r="D108" s="64"/>
      <c r="E108" s="64"/>
      <c r="F108" s="64"/>
      <c r="G108" s="65" t="s">
        <v>53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7"/>
      <c r="Z108" s="68"/>
      <c r="AA108" s="68"/>
      <c r="AB108" s="68"/>
      <c r="AC108" s="68"/>
      <c r="AD108" s="68"/>
      <c r="AE108" s="69"/>
      <c r="AF108" s="70"/>
      <c r="AG108" s="70"/>
      <c r="AH108" s="70"/>
      <c r="AI108" s="70"/>
      <c r="AJ108" s="70"/>
      <c r="AK108" s="70"/>
      <c r="AL108" s="70"/>
      <c r="AM108" s="70"/>
      <c r="AN108" s="71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</row>
    <row r="109" spans="1:64" ht="37.5" customHeight="1" x14ac:dyDescent="0.2">
      <c r="A109" s="50">
        <v>0</v>
      </c>
      <c r="B109" s="50"/>
      <c r="C109" s="50"/>
      <c r="D109" s="50"/>
      <c r="E109" s="50"/>
      <c r="F109" s="50"/>
      <c r="G109" s="54" t="s">
        <v>80</v>
      </c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9"/>
      <c r="Z109" s="60" t="s">
        <v>54</v>
      </c>
      <c r="AA109" s="60"/>
      <c r="AB109" s="60"/>
      <c r="AC109" s="60"/>
      <c r="AD109" s="60"/>
      <c r="AE109" s="61" t="s">
        <v>59</v>
      </c>
      <c r="AF109" s="62"/>
      <c r="AG109" s="62"/>
      <c r="AH109" s="62"/>
      <c r="AI109" s="62"/>
      <c r="AJ109" s="62"/>
      <c r="AK109" s="62"/>
      <c r="AL109" s="62"/>
      <c r="AM109" s="62"/>
      <c r="AN109" s="63"/>
      <c r="AO109" s="57">
        <f>AO102/AO103*100</f>
        <v>50</v>
      </c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>
        <f>AO109</f>
        <v>50</v>
      </c>
      <c r="BF109" s="57"/>
      <c r="BG109" s="57"/>
      <c r="BH109" s="57"/>
      <c r="BI109" s="57"/>
      <c r="BJ109" s="57"/>
      <c r="BK109" s="57"/>
      <c r="BL109" s="57"/>
    </row>
    <row r="110" spans="1:64" ht="32.25" customHeight="1" x14ac:dyDescent="0.2">
      <c r="A110" s="50"/>
      <c r="B110" s="50"/>
      <c r="C110" s="50"/>
      <c r="D110" s="50"/>
      <c r="E110" s="50"/>
      <c r="F110" s="50"/>
      <c r="G110" s="79" t="s">
        <v>117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1"/>
    </row>
    <row r="111" spans="1:64" ht="20.100000000000001" customHeight="1" x14ac:dyDescent="0.2">
      <c r="A111" s="64">
        <v>0</v>
      </c>
      <c r="B111" s="64"/>
      <c r="C111" s="64"/>
      <c r="D111" s="64"/>
      <c r="E111" s="64"/>
      <c r="F111" s="64"/>
      <c r="G111" s="65" t="s">
        <v>48</v>
      </c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3"/>
      <c r="Z111" s="68"/>
      <c r="AA111" s="68"/>
      <c r="AB111" s="68"/>
      <c r="AC111" s="68"/>
      <c r="AD111" s="68"/>
      <c r="AE111" s="84"/>
      <c r="AF111" s="84"/>
      <c r="AG111" s="84"/>
      <c r="AH111" s="84"/>
      <c r="AI111" s="84"/>
      <c r="AJ111" s="84"/>
      <c r="AK111" s="84"/>
      <c r="AL111" s="84"/>
      <c r="AM111" s="84"/>
      <c r="AN111" s="85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</row>
    <row r="112" spans="1:64" ht="49.5" customHeight="1" x14ac:dyDescent="0.2">
      <c r="A112" s="50">
        <v>0</v>
      </c>
      <c r="B112" s="50"/>
      <c r="C112" s="50"/>
      <c r="D112" s="50"/>
      <c r="E112" s="50"/>
      <c r="F112" s="50"/>
      <c r="G112" s="54" t="s">
        <v>102</v>
      </c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9"/>
      <c r="Z112" s="60" t="s">
        <v>49</v>
      </c>
      <c r="AA112" s="60"/>
      <c r="AB112" s="60"/>
      <c r="AC112" s="60"/>
      <c r="AD112" s="60"/>
      <c r="AE112" s="61" t="s">
        <v>61</v>
      </c>
      <c r="AF112" s="62"/>
      <c r="AG112" s="62"/>
      <c r="AH112" s="62"/>
      <c r="AI112" s="62"/>
      <c r="AJ112" s="62"/>
      <c r="AK112" s="62"/>
      <c r="AL112" s="62"/>
      <c r="AM112" s="62"/>
      <c r="AN112" s="63"/>
      <c r="AO112" s="57">
        <f>111019+275286</f>
        <v>386305</v>
      </c>
      <c r="AP112" s="57"/>
      <c r="AQ112" s="57">
        <f>111019+275286</f>
        <v>386305</v>
      </c>
      <c r="AR112" s="57"/>
      <c r="AS112" s="57">
        <f>111019+275286</f>
        <v>386305</v>
      </c>
      <c r="AT112" s="57"/>
      <c r="AU112" s="57">
        <f>111019+275286</f>
        <v>386305</v>
      </c>
      <c r="AV112" s="57"/>
      <c r="AW112" s="57"/>
      <c r="AX112" s="57"/>
      <c r="AY112" s="57"/>
      <c r="AZ112" s="57"/>
      <c r="BA112" s="57"/>
      <c r="BB112" s="57"/>
      <c r="BC112" s="57"/>
      <c r="BD112" s="57"/>
      <c r="BE112" s="57">
        <f>AO112+AW112</f>
        <v>386305</v>
      </c>
      <c r="BF112" s="57"/>
      <c r="BG112" s="57"/>
      <c r="BH112" s="57"/>
      <c r="BI112" s="57"/>
      <c r="BJ112" s="57"/>
      <c r="BK112" s="57"/>
      <c r="BL112" s="57"/>
    </row>
    <row r="113" spans="1:77" ht="20.100000000000001" customHeight="1" x14ac:dyDescent="0.2">
      <c r="A113" s="64">
        <v>0</v>
      </c>
      <c r="B113" s="64"/>
      <c r="C113" s="64"/>
      <c r="D113" s="64"/>
      <c r="E113" s="64"/>
      <c r="F113" s="64"/>
      <c r="G113" s="65" t="s">
        <v>51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7"/>
      <c r="Z113" s="68"/>
      <c r="AA113" s="68"/>
      <c r="AB113" s="68"/>
      <c r="AC113" s="68"/>
      <c r="AD113" s="68"/>
      <c r="AE113" s="69"/>
      <c r="AF113" s="70"/>
      <c r="AG113" s="70"/>
      <c r="AH113" s="70"/>
      <c r="AI113" s="70"/>
      <c r="AJ113" s="70"/>
      <c r="AK113" s="70"/>
      <c r="AL113" s="70"/>
      <c r="AM113" s="70"/>
      <c r="AN113" s="71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8"/>
      <c r="BF113" s="78"/>
      <c r="BG113" s="78"/>
      <c r="BH113" s="78"/>
      <c r="BI113" s="78"/>
      <c r="BJ113" s="78"/>
      <c r="BK113" s="78"/>
      <c r="BL113" s="78"/>
    </row>
    <row r="114" spans="1:77" ht="36.75" customHeight="1" x14ac:dyDescent="0.2">
      <c r="A114" s="50">
        <v>0</v>
      </c>
      <c r="B114" s="50"/>
      <c r="C114" s="50"/>
      <c r="D114" s="50"/>
      <c r="E114" s="50"/>
      <c r="F114" s="50"/>
      <c r="G114" s="54" t="s">
        <v>104</v>
      </c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9"/>
      <c r="Z114" s="60" t="s">
        <v>50</v>
      </c>
      <c r="AA114" s="60"/>
      <c r="AB114" s="60"/>
      <c r="AC114" s="60"/>
      <c r="AD114" s="60"/>
      <c r="AE114" s="61" t="s">
        <v>101</v>
      </c>
      <c r="AF114" s="62"/>
      <c r="AG114" s="62"/>
      <c r="AH114" s="62"/>
      <c r="AI114" s="62"/>
      <c r="AJ114" s="62"/>
      <c r="AK114" s="62"/>
      <c r="AL114" s="62"/>
      <c r="AM114" s="62"/>
      <c r="AN114" s="63"/>
      <c r="AO114" s="73">
        <v>2</v>
      </c>
      <c r="AP114" s="74"/>
      <c r="AQ114" s="74"/>
      <c r="AR114" s="74"/>
      <c r="AS114" s="74"/>
      <c r="AT114" s="74"/>
      <c r="AU114" s="74"/>
      <c r="AV114" s="75"/>
      <c r="AW114" s="76"/>
      <c r="AX114" s="76"/>
      <c r="AY114" s="76"/>
      <c r="AZ114" s="76"/>
      <c r="BA114" s="76"/>
      <c r="BB114" s="76"/>
      <c r="BC114" s="76"/>
      <c r="BD114" s="76"/>
      <c r="BE114" s="49">
        <f>AO114+AW114</f>
        <v>2</v>
      </c>
      <c r="BF114" s="49"/>
      <c r="BG114" s="49"/>
      <c r="BH114" s="49"/>
      <c r="BI114" s="49"/>
      <c r="BJ114" s="49"/>
      <c r="BK114" s="49"/>
      <c r="BL114" s="49"/>
    </row>
    <row r="115" spans="1:77" ht="21.75" customHeight="1" x14ac:dyDescent="0.2">
      <c r="A115" s="50"/>
      <c r="B115" s="50"/>
      <c r="C115" s="50"/>
      <c r="D115" s="50"/>
      <c r="E115" s="50"/>
      <c r="F115" s="50"/>
      <c r="G115" s="158" t="s">
        <v>105</v>
      </c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0"/>
      <c r="Z115" s="60" t="s">
        <v>103</v>
      </c>
      <c r="AA115" s="60"/>
      <c r="AB115" s="60"/>
      <c r="AC115" s="60"/>
      <c r="AD115" s="60"/>
      <c r="AE115" s="61" t="s">
        <v>106</v>
      </c>
      <c r="AF115" s="62"/>
      <c r="AG115" s="62"/>
      <c r="AH115" s="62"/>
      <c r="AI115" s="62"/>
      <c r="AJ115" s="62"/>
      <c r="AK115" s="62"/>
      <c r="AL115" s="62"/>
      <c r="AM115" s="62"/>
      <c r="AN115" s="63"/>
      <c r="AO115" s="73">
        <f>87+(125+61)</f>
        <v>273</v>
      </c>
      <c r="AP115" s="74"/>
      <c r="AQ115" s="74"/>
      <c r="AR115" s="74"/>
      <c r="AS115" s="74"/>
      <c r="AT115" s="74"/>
      <c r="AU115" s="74"/>
      <c r="AV115" s="75"/>
      <c r="AW115" s="76"/>
      <c r="AX115" s="76"/>
      <c r="AY115" s="76"/>
      <c r="AZ115" s="76"/>
      <c r="BA115" s="76"/>
      <c r="BB115" s="76"/>
      <c r="BC115" s="76"/>
      <c r="BD115" s="76"/>
      <c r="BE115" s="49">
        <f>AO115+AW115</f>
        <v>273</v>
      </c>
      <c r="BF115" s="49"/>
      <c r="BG115" s="49"/>
      <c r="BH115" s="49"/>
      <c r="BI115" s="49"/>
      <c r="BJ115" s="49"/>
      <c r="BK115" s="49"/>
      <c r="BL115" s="49"/>
    </row>
    <row r="116" spans="1:77" ht="20.100000000000001" customHeight="1" x14ac:dyDescent="0.2">
      <c r="A116" s="64">
        <v>0</v>
      </c>
      <c r="B116" s="64"/>
      <c r="C116" s="64"/>
      <c r="D116" s="64"/>
      <c r="E116" s="64"/>
      <c r="F116" s="64"/>
      <c r="G116" s="65" t="s">
        <v>52</v>
      </c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7"/>
      <c r="Z116" s="68"/>
      <c r="AA116" s="68"/>
      <c r="AB116" s="68"/>
      <c r="AC116" s="68"/>
      <c r="AD116" s="68"/>
      <c r="AE116" s="69"/>
      <c r="AF116" s="70"/>
      <c r="AG116" s="70"/>
      <c r="AH116" s="70"/>
      <c r="AI116" s="70"/>
      <c r="AJ116" s="70"/>
      <c r="AK116" s="70"/>
      <c r="AL116" s="70"/>
      <c r="AM116" s="70"/>
      <c r="AN116" s="71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</row>
    <row r="117" spans="1:77" ht="20.25" customHeight="1" x14ac:dyDescent="0.2">
      <c r="A117" s="50">
        <v>0</v>
      </c>
      <c r="B117" s="50"/>
      <c r="C117" s="50"/>
      <c r="D117" s="50"/>
      <c r="E117" s="50"/>
      <c r="F117" s="50"/>
      <c r="G117" s="54" t="s">
        <v>119</v>
      </c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9"/>
      <c r="Z117" s="60" t="s">
        <v>49</v>
      </c>
      <c r="AA117" s="60"/>
      <c r="AB117" s="60"/>
      <c r="AC117" s="60"/>
      <c r="AD117" s="60"/>
      <c r="AE117" s="61" t="s">
        <v>59</v>
      </c>
      <c r="AF117" s="62"/>
      <c r="AG117" s="62"/>
      <c r="AH117" s="62"/>
      <c r="AI117" s="62"/>
      <c r="AJ117" s="62"/>
      <c r="AK117" s="62"/>
      <c r="AL117" s="62"/>
      <c r="AM117" s="62"/>
      <c r="AN117" s="63"/>
      <c r="AO117" s="57">
        <f>AO112/AO115/3</f>
        <v>471.67887667887663</v>
      </c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>
        <f>AO117+AW117</f>
        <v>471.67887667887663</v>
      </c>
      <c r="BF117" s="57"/>
      <c r="BG117" s="57"/>
      <c r="BH117" s="57"/>
      <c r="BI117" s="57"/>
      <c r="BJ117" s="57"/>
      <c r="BK117" s="57"/>
      <c r="BL117" s="57"/>
    </row>
    <row r="118" spans="1:77" ht="20.100000000000001" customHeight="1" x14ac:dyDescent="0.2">
      <c r="A118" s="64">
        <v>0</v>
      </c>
      <c r="B118" s="64"/>
      <c r="C118" s="64"/>
      <c r="D118" s="64"/>
      <c r="E118" s="64"/>
      <c r="F118" s="64"/>
      <c r="G118" s="65" t="s">
        <v>53</v>
      </c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7"/>
      <c r="Z118" s="68"/>
      <c r="AA118" s="68"/>
      <c r="AB118" s="68"/>
      <c r="AC118" s="68"/>
      <c r="AD118" s="68"/>
      <c r="AE118" s="69"/>
      <c r="AF118" s="70"/>
      <c r="AG118" s="70"/>
      <c r="AH118" s="70"/>
      <c r="AI118" s="70"/>
      <c r="AJ118" s="70"/>
      <c r="AK118" s="70"/>
      <c r="AL118" s="70"/>
      <c r="AM118" s="70"/>
      <c r="AN118" s="71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</row>
    <row r="119" spans="1:77" ht="33" customHeight="1" x14ac:dyDescent="0.25">
      <c r="A119" s="50">
        <v>0</v>
      </c>
      <c r="B119" s="50"/>
      <c r="C119" s="50"/>
      <c r="D119" s="50"/>
      <c r="E119" s="50"/>
      <c r="F119" s="50"/>
      <c r="G119" s="54" t="s">
        <v>113</v>
      </c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9"/>
      <c r="Z119" s="60" t="s">
        <v>54</v>
      </c>
      <c r="AA119" s="60"/>
      <c r="AB119" s="60"/>
      <c r="AC119" s="60"/>
      <c r="AD119" s="60"/>
      <c r="AE119" s="61" t="s">
        <v>59</v>
      </c>
      <c r="AF119" s="62"/>
      <c r="AG119" s="62"/>
      <c r="AH119" s="62"/>
      <c r="AI119" s="62"/>
      <c r="AJ119" s="62"/>
      <c r="AK119" s="62"/>
      <c r="AL119" s="62"/>
      <c r="AM119" s="62"/>
      <c r="AN119" s="63"/>
      <c r="AO119" s="49">
        <v>100</v>
      </c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>
        <f>AO119+AW119</f>
        <v>100</v>
      </c>
      <c r="BF119" s="49"/>
      <c r="BG119" s="49"/>
      <c r="BH119" s="49"/>
      <c r="BI119" s="49"/>
      <c r="BJ119" s="49"/>
      <c r="BK119" s="49"/>
      <c r="BL119" s="49"/>
      <c r="BY119" s="48" t="s">
        <v>112</v>
      </c>
    </row>
    <row r="120" spans="1:77" ht="20.100000000000001" customHeight="1" x14ac:dyDescent="0.2">
      <c r="A120" s="27"/>
      <c r="B120" s="27"/>
      <c r="C120" s="27"/>
      <c r="D120" s="27"/>
      <c r="E120" s="27"/>
      <c r="F120" s="27"/>
      <c r="G120" s="43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5"/>
      <c r="AA120" s="45"/>
      <c r="AB120" s="45"/>
      <c r="AC120" s="45"/>
      <c r="AD120" s="45"/>
      <c r="AE120" s="45"/>
      <c r="AF120" s="46"/>
      <c r="AG120" s="46"/>
      <c r="AH120" s="46"/>
      <c r="AI120" s="46"/>
      <c r="AJ120" s="46"/>
      <c r="AK120" s="46"/>
      <c r="AL120" s="46"/>
      <c r="AM120" s="46"/>
      <c r="AN120" s="46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</row>
    <row r="121" spans="1:77" ht="20.100000000000001" customHeight="1" x14ac:dyDescent="0.2">
      <c r="A121" s="27"/>
      <c r="B121" s="27"/>
      <c r="C121" s="27"/>
      <c r="D121" s="27"/>
      <c r="E121" s="27"/>
      <c r="F121" s="27"/>
      <c r="G121" s="43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5"/>
      <c r="AA121" s="45"/>
      <c r="AB121" s="45"/>
      <c r="AC121" s="45"/>
      <c r="AD121" s="45"/>
      <c r="AE121" s="45"/>
      <c r="AF121" s="46"/>
      <c r="AG121" s="46"/>
      <c r="AH121" s="46"/>
      <c r="AI121" s="46"/>
      <c r="AJ121" s="46"/>
      <c r="AK121" s="46"/>
      <c r="AL121" s="46"/>
      <c r="AM121" s="46"/>
      <c r="AN121" s="46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</row>
    <row r="122" spans="1:77" ht="20.100000000000001" customHeight="1" x14ac:dyDescent="0.2">
      <c r="A122" s="27"/>
      <c r="B122" s="27"/>
      <c r="C122" s="27"/>
      <c r="D122" s="27"/>
      <c r="E122" s="27"/>
      <c r="F122" s="27"/>
      <c r="G122" s="43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5"/>
      <c r="AA122" s="45"/>
      <c r="AB122" s="45"/>
      <c r="AC122" s="45"/>
      <c r="AD122" s="45"/>
      <c r="AE122" s="45"/>
      <c r="AF122" s="46"/>
      <c r="AG122" s="46"/>
      <c r="AH122" s="46"/>
      <c r="AI122" s="46"/>
      <c r="AJ122" s="46"/>
      <c r="AK122" s="46"/>
      <c r="AL122" s="46"/>
      <c r="AM122" s="46"/>
      <c r="AN122" s="46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</row>
    <row r="123" spans="1:77" ht="9.75" customHeight="1" x14ac:dyDescent="0.2"/>
    <row r="124" spans="1:77" ht="31.5" customHeight="1" x14ac:dyDescent="0.25">
      <c r="A124" s="120" t="s">
        <v>81</v>
      </c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40"/>
      <c r="X124" s="40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0"/>
      <c r="AM124" s="40"/>
      <c r="AN124" s="39"/>
      <c r="AO124" s="121" t="s">
        <v>82</v>
      </c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</row>
    <row r="125" spans="1:77" ht="15" customHeight="1" x14ac:dyDescent="0.2">
      <c r="W125" s="127" t="s">
        <v>5</v>
      </c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42"/>
      <c r="AO125" s="127" t="s">
        <v>35</v>
      </c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</row>
    <row r="126" spans="1:77" ht="15.75" customHeight="1" x14ac:dyDescent="0.2">
      <c r="A126" s="122" t="s">
        <v>3</v>
      </c>
      <c r="B126" s="122"/>
      <c r="C126" s="122"/>
      <c r="D126" s="122"/>
      <c r="E126" s="122"/>
      <c r="F126" s="122"/>
    </row>
    <row r="127" spans="1:77" ht="15.75" customHeight="1" x14ac:dyDescent="0.25">
      <c r="A127" s="128" t="s">
        <v>56</v>
      </c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</row>
    <row r="128" spans="1:77" ht="15.75" customHeight="1" x14ac:dyDescent="0.2">
      <c r="A128" s="29" t="s">
        <v>31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</row>
    <row r="129" spans="1:59" ht="3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</row>
    <row r="130" spans="1:59" ht="28.5" customHeight="1" x14ac:dyDescent="0.25">
      <c r="A130" s="120" t="s">
        <v>64</v>
      </c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36"/>
      <c r="X130" s="36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6"/>
      <c r="AM130" s="36"/>
      <c r="AN130" s="38"/>
      <c r="AO130" s="121" t="s">
        <v>65</v>
      </c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</row>
    <row r="131" spans="1:59" x14ac:dyDescent="0.2">
      <c r="W131" s="126" t="s">
        <v>5</v>
      </c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O131" s="126" t="s">
        <v>35</v>
      </c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</row>
    <row r="132" spans="1:59" ht="14.25" customHeight="1" x14ac:dyDescent="0.25">
      <c r="A132" s="125">
        <f>AO7</f>
        <v>45646</v>
      </c>
      <c r="B132" s="125"/>
      <c r="C132" s="125"/>
      <c r="D132" s="125"/>
      <c r="E132" s="125"/>
      <c r="F132" s="125"/>
      <c r="G132" s="125"/>
      <c r="H132" s="125"/>
    </row>
    <row r="133" spans="1:59" ht="16.5" customHeight="1" x14ac:dyDescent="0.2">
      <c r="A133" s="124" t="s">
        <v>29</v>
      </c>
      <c r="B133" s="124"/>
      <c r="C133" s="124"/>
      <c r="D133" s="124"/>
      <c r="E133" s="124"/>
      <c r="F133" s="124"/>
      <c r="G133" s="124"/>
      <c r="H133" s="124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1:59" ht="15.75" customHeight="1" x14ac:dyDescent="0.2">
      <c r="A134" s="1" t="s">
        <v>30</v>
      </c>
    </row>
  </sheetData>
  <mergeCells count="485">
    <mergeCell ref="BE115:BL115"/>
    <mergeCell ref="A115:F115"/>
    <mergeCell ref="G115:Y115"/>
    <mergeCell ref="Z115:AD115"/>
    <mergeCell ref="AE115:AN115"/>
    <mergeCell ref="AO115:AV115"/>
    <mergeCell ref="AW115:BD115"/>
    <mergeCell ref="BE90:BL90"/>
    <mergeCell ref="A41:F41"/>
    <mergeCell ref="G41:BL41"/>
    <mergeCell ref="A52:C52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BE84:BL84"/>
    <mergeCell ref="A85:F85"/>
    <mergeCell ref="G85:Y85"/>
    <mergeCell ref="Z85:AD85"/>
    <mergeCell ref="AE85:AN85"/>
    <mergeCell ref="AO85:AV85"/>
    <mergeCell ref="Z84:AD84"/>
    <mergeCell ref="AE84:AN84"/>
    <mergeCell ref="AO84:AV84"/>
    <mergeCell ref="AW84:BD84"/>
    <mergeCell ref="Z86:AD86"/>
    <mergeCell ref="AE86:AN86"/>
    <mergeCell ref="AO86:AV86"/>
    <mergeCell ref="AW86:BD86"/>
    <mergeCell ref="AW85:BD85"/>
    <mergeCell ref="BE109:BL109"/>
    <mergeCell ref="A82:F82"/>
    <mergeCell ref="G82:BL82"/>
    <mergeCell ref="A83:F83"/>
    <mergeCell ref="G83:Y83"/>
    <mergeCell ref="Z83:AD83"/>
    <mergeCell ref="AE83:AN83"/>
    <mergeCell ref="AO83:AV83"/>
    <mergeCell ref="AW83:BD83"/>
    <mergeCell ref="BE83:BL83"/>
    <mergeCell ref="A109:F109"/>
    <mergeCell ref="G109:Y109"/>
    <mergeCell ref="Z109:AD109"/>
    <mergeCell ref="AE109:AN109"/>
    <mergeCell ref="AO109:AV109"/>
    <mergeCell ref="AW109:BD109"/>
    <mergeCell ref="BE107:BL107"/>
    <mergeCell ref="A106:F106"/>
    <mergeCell ref="G106:Y106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A105:F105"/>
    <mergeCell ref="G105:Y105"/>
    <mergeCell ref="Z105:AD105"/>
    <mergeCell ref="AE105:AN105"/>
    <mergeCell ref="AO105:AV105"/>
    <mergeCell ref="BE106:BL106"/>
    <mergeCell ref="AW104:BD104"/>
    <mergeCell ref="Z106:AD106"/>
    <mergeCell ref="AE106:AN106"/>
    <mergeCell ref="AO106:AV106"/>
    <mergeCell ref="AW106:BD106"/>
    <mergeCell ref="BE104:BL104"/>
    <mergeCell ref="BE103:BL103"/>
    <mergeCell ref="A102:F102"/>
    <mergeCell ref="G102:Y102"/>
    <mergeCell ref="AW105:BD105"/>
    <mergeCell ref="BE105:BL105"/>
    <mergeCell ref="A104:F104"/>
    <mergeCell ref="G104:Y104"/>
    <mergeCell ref="Z104:AD104"/>
    <mergeCell ref="AE104:AN104"/>
    <mergeCell ref="AO104:AV104"/>
    <mergeCell ref="A103:F103"/>
    <mergeCell ref="G103:Y103"/>
    <mergeCell ref="Z103:AD103"/>
    <mergeCell ref="AE103:AN103"/>
    <mergeCell ref="AO103:AV103"/>
    <mergeCell ref="AW103:BD103"/>
    <mergeCell ref="BE101:BL101"/>
    <mergeCell ref="Z102:AD102"/>
    <mergeCell ref="AE102:AN102"/>
    <mergeCell ref="AO102:AV102"/>
    <mergeCell ref="AW102:BD102"/>
    <mergeCell ref="A100:F100"/>
    <mergeCell ref="G100:BD100"/>
    <mergeCell ref="BE102:BL102"/>
    <mergeCell ref="A101:F101"/>
    <mergeCell ref="G101:Y101"/>
    <mergeCell ref="Z101:AD101"/>
    <mergeCell ref="AE101:AN101"/>
    <mergeCell ref="AO101:AV101"/>
    <mergeCell ref="AW101:BD101"/>
    <mergeCell ref="A43:F43"/>
    <mergeCell ref="G43:BL43"/>
    <mergeCell ref="A54:C54"/>
    <mergeCell ref="A46:AZ46"/>
    <mergeCell ref="A51:C51"/>
    <mergeCell ref="BE100:BL100"/>
    <mergeCell ref="BE85:BL85"/>
    <mergeCell ref="A84:F84"/>
    <mergeCell ref="G84:Y84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A76:F76"/>
    <mergeCell ref="G76:Y76"/>
    <mergeCell ref="AW77:BD77"/>
    <mergeCell ref="Z79:AD79"/>
    <mergeCell ref="AE79:AN79"/>
    <mergeCell ref="AO79:AV79"/>
    <mergeCell ref="AW79:BD79"/>
    <mergeCell ref="A78:F78"/>
    <mergeCell ref="G78:Y78"/>
    <mergeCell ref="Z78:AD78"/>
    <mergeCell ref="AW78:BD78"/>
    <mergeCell ref="BE78:BL78"/>
    <mergeCell ref="A77:F77"/>
    <mergeCell ref="G77:Y77"/>
    <mergeCell ref="Z77:AD77"/>
    <mergeCell ref="AE77:AN77"/>
    <mergeCell ref="AO77:AV77"/>
    <mergeCell ref="BE77:BL77"/>
    <mergeCell ref="AE78:AN78"/>
    <mergeCell ref="AO78:AV78"/>
    <mergeCell ref="Z76:AD76"/>
    <mergeCell ref="AE76:AN76"/>
    <mergeCell ref="AO76:AV76"/>
    <mergeCell ref="AW76:BD76"/>
    <mergeCell ref="AW72:BD72"/>
    <mergeCell ref="BE72:BL72"/>
    <mergeCell ref="BE73:BL73"/>
    <mergeCell ref="BE76:BL76"/>
    <mergeCell ref="A73:F73"/>
    <mergeCell ref="G73:Y73"/>
    <mergeCell ref="Z73:AD73"/>
    <mergeCell ref="AE73:AN73"/>
    <mergeCell ref="AO73:AV73"/>
    <mergeCell ref="AW73:BD73"/>
    <mergeCell ref="A47:AZ47"/>
    <mergeCell ref="A65:C65"/>
    <mergeCell ref="A50:C50"/>
    <mergeCell ref="A72:F72"/>
    <mergeCell ref="G72:Y72"/>
    <mergeCell ref="Z72:AD72"/>
    <mergeCell ref="AE72:AN72"/>
    <mergeCell ref="AO72:AV72"/>
    <mergeCell ref="G71:BL71"/>
    <mergeCell ref="A71:F71"/>
    <mergeCell ref="AW7:BF7"/>
    <mergeCell ref="N13:AS13"/>
    <mergeCell ref="AU13:BB13"/>
    <mergeCell ref="A10:BL10"/>
    <mergeCell ref="AO7:AU7"/>
    <mergeCell ref="B15:L15"/>
    <mergeCell ref="AU15:BB15"/>
    <mergeCell ref="B12:L12"/>
    <mergeCell ref="B13:L13"/>
    <mergeCell ref="N12:AS12"/>
    <mergeCell ref="BE19:BL19"/>
    <mergeCell ref="BE18:BL18"/>
    <mergeCell ref="AK18:BC18"/>
    <mergeCell ref="AK19:BC19"/>
    <mergeCell ref="AA19:AI19"/>
    <mergeCell ref="B18:L18"/>
    <mergeCell ref="N18:Y18"/>
    <mergeCell ref="AA18:AI18"/>
    <mergeCell ref="B19:L19"/>
    <mergeCell ref="N19:Y19"/>
    <mergeCell ref="N15:AS15"/>
    <mergeCell ref="B16:L16"/>
    <mergeCell ref="A64:C64"/>
    <mergeCell ref="A60:C61"/>
    <mergeCell ref="BE75:BL75"/>
    <mergeCell ref="G39:BL39"/>
    <mergeCell ref="A39:F39"/>
    <mergeCell ref="A34:BL34"/>
    <mergeCell ref="A48:C49"/>
    <mergeCell ref="G38:BL38"/>
    <mergeCell ref="A40:F40"/>
    <mergeCell ref="G40:BL40"/>
    <mergeCell ref="AO1:BL1"/>
    <mergeCell ref="A58:BL58"/>
    <mergeCell ref="U21:AD21"/>
    <mergeCell ref="AE21:AR21"/>
    <mergeCell ref="G28:BL28"/>
    <mergeCell ref="AO2:BL2"/>
    <mergeCell ref="A24:BL24"/>
    <mergeCell ref="A25:BL25"/>
    <mergeCell ref="A27:BL27"/>
    <mergeCell ref="N16:AS16"/>
    <mergeCell ref="AO6:BF6"/>
    <mergeCell ref="AO4:BL4"/>
    <mergeCell ref="AO5:BL5"/>
    <mergeCell ref="A63:C63"/>
    <mergeCell ref="A9:BL9"/>
    <mergeCell ref="I22:S22"/>
    <mergeCell ref="A59:AY59"/>
    <mergeCell ref="A62:C62"/>
    <mergeCell ref="AU16:BB16"/>
    <mergeCell ref="AU12:BB12"/>
    <mergeCell ref="AO3:BL3"/>
    <mergeCell ref="A30:F30"/>
    <mergeCell ref="G30:BL30"/>
    <mergeCell ref="A21:T21"/>
    <mergeCell ref="AS21:BC21"/>
    <mergeCell ref="BD21:BL21"/>
    <mergeCell ref="T22:W22"/>
    <mergeCell ref="A22:H22"/>
    <mergeCell ref="A29:F29"/>
    <mergeCell ref="G29:BL29"/>
    <mergeCell ref="A37:BL37"/>
    <mergeCell ref="A38:F38"/>
    <mergeCell ref="A28:F28"/>
    <mergeCell ref="A35:BL35"/>
    <mergeCell ref="A133:H133"/>
    <mergeCell ref="A132:H132"/>
    <mergeCell ref="A130:V130"/>
    <mergeCell ref="AO131:BG131"/>
    <mergeCell ref="AO125:BG125"/>
    <mergeCell ref="AW75:BD75"/>
    <mergeCell ref="W131:AM131"/>
    <mergeCell ref="A127:V127"/>
    <mergeCell ref="AO130:BG130"/>
    <mergeCell ref="W125:AM125"/>
    <mergeCell ref="A74:F74"/>
    <mergeCell ref="A75:F75"/>
    <mergeCell ref="G74:Y74"/>
    <mergeCell ref="AE75:AN75"/>
    <mergeCell ref="AO75:AV75"/>
    <mergeCell ref="G75:Y75"/>
    <mergeCell ref="A124:V124"/>
    <mergeCell ref="AO124:BG124"/>
    <mergeCell ref="A126:F126"/>
    <mergeCell ref="A67:BL67"/>
    <mergeCell ref="BE70:BL70"/>
    <mergeCell ref="AW69:BD69"/>
    <mergeCell ref="AW70:BD70"/>
    <mergeCell ref="BE69:BL69"/>
    <mergeCell ref="Z69:AD69"/>
    <mergeCell ref="AW93:BD93"/>
    <mergeCell ref="A56:C56"/>
    <mergeCell ref="G70:Y70"/>
    <mergeCell ref="Z70:AD70"/>
    <mergeCell ref="A70:F70"/>
    <mergeCell ref="AE70:AN70"/>
    <mergeCell ref="AO70:AV70"/>
    <mergeCell ref="AE69:AN69"/>
    <mergeCell ref="AO69:AV69"/>
    <mergeCell ref="A69:F69"/>
    <mergeCell ref="G69:Y69"/>
    <mergeCell ref="BE93:BL93"/>
    <mergeCell ref="A92:F92"/>
    <mergeCell ref="G92:Y92"/>
    <mergeCell ref="Z92:AD92"/>
    <mergeCell ref="AE92:AN92"/>
    <mergeCell ref="AO92:AV92"/>
    <mergeCell ref="AW92:BD92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G91:BL91"/>
    <mergeCell ref="A91:F91"/>
    <mergeCell ref="A32:F32"/>
    <mergeCell ref="G32:BL32"/>
    <mergeCell ref="A31:F31"/>
    <mergeCell ref="G31:BL31"/>
    <mergeCell ref="A42:F42"/>
    <mergeCell ref="G42:BL42"/>
    <mergeCell ref="A53:C53"/>
    <mergeCell ref="Z75:AD75"/>
    <mergeCell ref="BD50:BL50"/>
    <mergeCell ref="BD48:BL49"/>
    <mergeCell ref="BD51:BL51"/>
    <mergeCell ref="BD52:BL52"/>
    <mergeCell ref="BD53:BL53"/>
    <mergeCell ref="Z74:AD74"/>
    <mergeCell ref="AE74:AN74"/>
    <mergeCell ref="AO74:AV74"/>
    <mergeCell ref="AW74:BD74"/>
    <mergeCell ref="BE74:BL74"/>
    <mergeCell ref="BD54:BL54"/>
    <mergeCell ref="BD56:BL56"/>
    <mergeCell ref="AW56:BC56"/>
    <mergeCell ref="AO56:AV56"/>
    <mergeCell ref="AW48:BC49"/>
    <mergeCell ref="AW50:BC50"/>
    <mergeCell ref="AW51:BC51"/>
    <mergeCell ref="AW52:BC52"/>
    <mergeCell ref="AW53:BC53"/>
    <mergeCell ref="AW54:BC54"/>
    <mergeCell ref="D50:AN50"/>
    <mergeCell ref="D51:AN51"/>
    <mergeCell ref="D52:AN52"/>
    <mergeCell ref="D53:AN53"/>
    <mergeCell ref="D54:AN54"/>
    <mergeCell ref="AO51:AV51"/>
    <mergeCell ref="AO52:AV52"/>
    <mergeCell ref="AO53:AV53"/>
    <mergeCell ref="AO54:AV54"/>
    <mergeCell ref="D56:AN56"/>
    <mergeCell ref="AO48:AV49"/>
    <mergeCell ref="AO50:AV50"/>
    <mergeCell ref="BD60:BL61"/>
    <mergeCell ref="BD62:BL62"/>
    <mergeCell ref="BD63:BL63"/>
    <mergeCell ref="AO60:AV61"/>
    <mergeCell ref="AO62:AV62"/>
    <mergeCell ref="AO63:AV63"/>
    <mergeCell ref="D48:AN49"/>
    <mergeCell ref="BD64:BL64"/>
    <mergeCell ref="BD65:BL65"/>
    <mergeCell ref="AW60:BC61"/>
    <mergeCell ref="AW62:BC62"/>
    <mergeCell ref="AW63:BC63"/>
    <mergeCell ref="AW64:BC64"/>
    <mergeCell ref="AW65:BC65"/>
    <mergeCell ref="AO64:AV64"/>
    <mergeCell ref="AO65:AV65"/>
    <mergeCell ref="D60:AN61"/>
    <mergeCell ref="D62:AN62"/>
    <mergeCell ref="D63:AN63"/>
    <mergeCell ref="D64:AN64"/>
    <mergeCell ref="D65:AN65"/>
    <mergeCell ref="A110:F110"/>
    <mergeCell ref="G110:BL110"/>
    <mergeCell ref="A111:F111"/>
    <mergeCell ref="G111:Y111"/>
    <mergeCell ref="Z111:AD111"/>
    <mergeCell ref="AE111:AN111"/>
    <mergeCell ref="AO111:AV111"/>
    <mergeCell ref="AW111:BD111"/>
    <mergeCell ref="BE111:BL111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BE114:BL114"/>
    <mergeCell ref="A116:F116"/>
    <mergeCell ref="G116:Y116"/>
    <mergeCell ref="Z116:AD116"/>
    <mergeCell ref="AE116:AN116"/>
    <mergeCell ref="AO116:AV116"/>
    <mergeCell ref="AW116:BD116"/>
    <mergeCell ref="BE116:BL116"/>
    <mergeCell ref="A114:F114"/>
    <mergeCell ref="G114:Y114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BE119:BL119"/>
    <mergeCell ref="A44:F44"/>
    <mergeCell ref="G44:BL44"/>
    <mergeCell ref="A55:C55"/>
    <mergeCell ref="D55:AN55"/>
    <mergeCell ref="AO55:AV55"/>
    <mergeCell ref="AW55:BC55"/>
    <mergeCell ref="BD55:BL55"/>
    <mergeCell ref="A119:F119"/>
    <mergeCell ref="G119:Y119"/>
  </mergeCells>
  <phoneticPr fontId="0" type="noConversion"/>
  <conditionalFormatting sqref="A72:F122">
    <cfRule type="cellIs" dxfId="8" priority="26" stopIfTrue="1" operator="equal">
      <formula>0</formula>
    </cfRule>
  </conditionalFormatting>
  <conditionalFormatting sqref="G106:L106 H96:L98 H92:L94 H78:L80 H116:L118 H111:L113 H72:L73 H75:L76 G116:G122 G79:L79 H87:L89 H83:L85 G72:G114">
    <cfRule type="cellIs" dxfId="7" priority="37" stopIfTrue="1" operator="equal">
      <formula>#REF!</formula>
    </cfRule>
  </conditionalFormatting>
  <conditionalFormatting sqref="D56">
    <cfRule type="cellIs" dxfId="6" priority="38" stopIfTrue="1" operator="equal">
      <formula>#REF!</formula>
    </cfRule>
  </conditionalFormatting>
  <conditionalFormatting sqref="D51:D52">
    <cfRule type="cellIs" dxfId="5" priority="39" stopIfTrue="1" operator="equal">
      <formula>$D50</formula>
    </cfRule>
  </conditionalFormatting>
  <conditionalFormatting sqref="H108:L108 G105 G102:G103 G117:G122 G107:G114">
    <cfRule type="cellIs" dxfId="4" priority="11" stopIfTrue="1" operator="equal">
      <formula>$G101</formula>
    </cfRule>
  </conditionalFormatting>
  <conditionalFormatting sqref="G104:L104 G116">
    <cfRule type="cellIs" dxfId="3" priority="9" stopIfTrue="1" operator="equal">
      <formula>$G102</formula>
    </cfRule>
  </conditionalFormatting>
  <conditionalFormatting sqref="G101:L101">
    <cfRule type="cellIs" dxfId="2" priority="7" stopIfTrue="1" operator="equal">
      <formula>$G81</formula>
    </cfRule>
  </conditionalFormatting>
  <conditionalFormatting sqref="D54:D55">
    <cfRule type="cellIs" dxfId="1" priority="41" stopIfTrue="1" operator="equal">
      <formula>$D51</formula>
    </cfRule>
  </conditionalFormatting>
  <conditionalFormatting sqref="D53">
    <cfRule type="cellIs" dxfId="0" priority="43" stopIfTrue="1" operator="equal">
      <formula>$D51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4" manualBreakCount="4">
    <brk id="36" max="64" man="1"/>
    <brk id="66" max="64" man="1"/>
    <brk id="86" max="64" man="1"/>
    <brk id="10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1216090</vt:lpstr>
      <vt:lpstr>'1216090'!Область_друку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2024-12-20T09:50:55Z</cp:lastPrinted>
  <dcterms:created xsi:type="dcterms:W3CDTF">2016-08-15T09:54:21Z</dcterms:created>
  <dcterms:modified xsi:type="dcterms:W3CDTF">2025-01-13T13:31:35Z</dcterms:modified>
</cp:coreProperties>
</file>