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\"/>
    </mc:Choice>
  </mc:AlternateContent>
  <bookViews>
    <workbookView xWindow="435" yWindow="75" windowWidth="25245" windowHeight="9615"/>
  </bookViews>
  <sheets>
    <sheet name="0617321 " sheetId="1" r:id="rId1"/>
  </sheets>
  <definedNames>
    <definedName name="_xlnm.Print_Area" localSheetId="0">'0617321 '!$A$1:$K$120</definedName>
  </definedNames>
  <calcPr calcId="152511"/>
</workbook>
</file>

<file path=xl/calcChain.xml><?xml version="1.0" encoding="utf-8"?>
<calcChain xmlns="http://schemas.openxmlformats.org/spreadsheetml/2006/main">
  <c r="J112" i="1" l="1"/>
  <c r="H110" i="1"/>
  <c r="J110" i="1" s="1"/>
  <c r="J108" i="1"/>
  <c r="H106" i="1"/>
  <c r="J106" i="1" s="1"/>
  <c r="J105" i="1"/>
  <c r="J102" i="1"/>
  <c r="H100" i="1"/>
  <c r="J100" i="1" s="1"/>
  <c r="J98" i="1"/>
  <c r="J97" i="1"/>
  <c r="J96" i="1"/>
  <c r="H94" i="1"/>
  <c r="J94" i="1" s="1"/>
  <c r="J93" i="1"/>
  <c r="J90" i="1"/>
  <c r="J88" i="1"/>
  <c r="H88" i="1"/>
  <c r="J86" i="1"/>
  <c r="J85" i="1"/>
  <c r="J84" i="1"/>
  <c r="H82" i="1"/>
  <c r="J82" i="1" s="1"/>
  <c r="J81" i="1"/>
  <c r="J78" i="1"/>
  <c r="J76" i="1"/>
  <c r="H76" i="1"/>
  <c r="J74" i="1"/>
  <c r="J73" i="1"/>
  <c r="J72" i="1"/>
  <c r="H70" i="1"/>
  <c r="J70" i="1" s="1"/>
  <c r="J69" i="1"/>
  <c r="J66" i="1"/>
  <c r="H64" i="1"/>
  <c r="J64" i="1" s="1"/>
  <c r="J62" i="1"/>
  <c r="J61" i="1"/>
  <c r="J60" i="1"/>
  <c r="H58" i="1"/>
  <c r="J58" i="1" s="1"/>
  <c r="J57" i="1"/>
  <c r="D50" i="1"/>
  <c r="H48" i="1"/>
  <c r="D42" i="1"/>
  <c r="F41" i="1"/>
  <c r="F42" i="1" s="1"/>
  <c r="H41" i="1" l="1"/>
  <c r="H42" i="1" s="1"/>
  <c r="F49" i="1"/>
  <c r="H49" i="1" l="1"/>
  <c r="H50" i="1" s="1"/>
  <c r="F50" i="1"/>
</calcChain>
</file>

<file path=xl/sharedStrings.xml><?xml version="1.0" encoding="utf-8"?>
<sst xmlns="http://schemas.openxmlformats.org/spreadsheetml/2006/main" count="205" uniqueCount="103">
  <si>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</si>
  <si>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</si>
  <si>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</si>
  <si>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</si>
  <si>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</si>
  <si>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</si>
  <si>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</si>
  <si>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</si>
  <si>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</si>
  <si>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</si>
  <si>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</si>
  <si>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</t>
    </r>
    <r>
      <rPr>
        <b/>
        <u/>
        <vertAlign val="superscript"/>
        <sz val="12"/>
        <rFont val="Times New Roman"/>
        <family val="1"/>
        <charset val="204"/>
      </rPr>
      <t xml:space="preserve"> 1</t>
    </r>
    <r>
      <rPr>
        <b/>
        <u/>
        <sz val="12"/>
        <rFont val="Times New Roman"/>
        <family val="1"/>
        <charset val="204"/>
      </rPr>
      <t xml:space="preserve">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</si>
  <si>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</si>
  <si>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42 511 535,24 гривень, у тому числі загального фонду — 0,00 гривень та спеціального фонду —   42 511 535,24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</si>
  <si>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</si>
  <si>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</si>
  <si>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</si>
  <si>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</si>
  <si>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</si>
  <si>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</si>
  <si>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</si>
  <si>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</si>
  <si>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Міністерство регіонального розвитку, будівництва та житлово-комунального господарства України від 25.04.2018 № 107 "Про затвердження ДБН В.2.2-4:2018 "Будинки і споруди. Заклади дошкільної освіти"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</si>
  <si>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</si>
  <si>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</si>
  <si>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</si>
  <si>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</si>
  <si>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</si>
  <si>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</si>
  <si>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</si>
  <si>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</si>
  <si>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</si>
  <si>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</si>
  <si>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</si>
  <si>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</si>
  <si>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</si>
  <si>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</si>
  <si>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</si>
  <si>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</si>
  <si>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</si>
  <si>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</si>
  <si>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Будівництво закладів освіти, будівель та споруд закладів освіти. Капітальний ремонт, реконструкція та добудова існуючих закладів освіти, приміщень, будівель та споруд закладів освіти. Розширення мережі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</si>
  <si>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</si>
  <si>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</si>
  <si>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</si>
  <si>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</si>
  <si>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</si>
  <si>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</si>
  <si>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Будівництво, капітальний ремонт, реконструкція та добудова закладів освіти, будівель та споруд закладів освіти.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</si>
  <si>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</si>
  <si>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</si>
  <si>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</si>
  <si>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2022 - 2026 роки (зі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</si>
  <si>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</si>
  <si>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</si>
  <si>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</si>
  <si>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</si>
  <si>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</si>
  <si>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закладу дошкільної освіти № 15 "Червона шапочка"</t>
  </si>
  <si>
    <t>затрат</t>
  </si>
  <si>
    <t xml:space="preserve">Вартість об’єкта </t>
  </si>
  <si>
    <t>грн</t>
  </si>
  <si>
    <t>Договірні зобов’язання</t>
  </si>
  <si>
    <t>Обсяг видатків з урахуванням попередніх періодів</t>
  </si>
  <si>
    <t>Рішення сесії Хмельницької міської ради від 21.12.2023 року № 15; рішення сесії Хмельницької міської ради від 13.03.2024 року № 13; рішення сесії від 11.12.2024 року № 8</t>
  </si>
  <si>
    <t>продукту</t>
  </si>
  <si>
    <t>Кількість об’єктів</t>
  </si>
  <si>
    <t>од.</t>
  </si>
  <si>
    <t>Рішення сесії Хмельницької міської ради від 21.12.2023 року № 15; рішення сесії Хмельницької міської ради від 13.03.2024 року № 13</t>
  </si>
  <si>
    <t xml:space="preserve">Загальна площа споруди цивільного захисту </t>
  </si>
  <si>
    <t>кв.м</t>
  </si>
  <si>
    <t>Розрахунок</t>
  </si>
  <si>
    <t xml:space="preserve">Місткість споруди цивільного захисту </t>
  </si>
  <si>
    <t>осіб</t>
  </si>
  <si>
    <t>ефективності</t>
  </si>
  <si>
    <t xml:space="preserve">Середні витрати на 1 кв.м </t>
  </si>
  <si>
    <t>якості</t>
  </si>
  <si>
    <t xml:space="preserve">Відсоток забезпеченості фінансовим ресурсом на будівництво </t>
  </si>
  <si>
    <t>%</t>
  </si>
  <si>
    <t>Нове будівництво споруди цивільного захисту для закладу дошкільної освіти № 18 "Зірочка"</t>
  </si>
  <si>
    <t>Вартість об’єкта по закладу дошкільної освіти № 18 "Зірочка"</t>
  </si>
  <si>
    <t>Рішення сесії Хмельницької міської ради від 21.12.2023 року № 15; рішення сесії Хмельницької міської ради від 13.03.2024 року № 13; рішення сесії Хмельницької міської ради від 16.08.2024 року № 6; рішення сесії від 17.10.2024 року № 3</t>
  </si>
  <si>
    <t>Нове будівництво споруди цивільного захисту для комунального закладу загальної середньої освти "Гімназії № 19 імені академіка Михайла Павловського Хмельницької міської ради"</t>
  </si>
  <si>
    <t>Рішення сесії Хмельницької міської ради від 21.12.2023 року № 15; рішення сесії Хмельницької міської ради від 13.03.2024 року № 13; рішення сесії Хмельницької міської ради від 22.05.2024 року № 6;  рішення сесії Хмельницької міської ради від 11.12.2024 року № 8</t>
  </si>
  <si>
    <t>Рішення сесії Хмельницької міської ради від 21.12.2023 року № 15; рішення сесії Хмельницької міської ради від 13.03.2024 року № 13; рішення сесії Хмельницької міської ради від 22.05.2024 року № 6</t>
  </si>
  <si>
    <t>Загальна площа споруди цивільного захисту</t>
  </si>
  <si>
    <t>Нове будівництво споруди цивільного захисту для Шаровечківської загальноосвітній школі І-ІІІ ступенів</t>
  </si>
  <si>
    <t>Місткість споруди цивільного захисту</t>
  </si>
  <si>
    <t>Відсоток забезпеченості фінансовим ресурсом на будівництво</t>
  </si>
  <si>
    <t xml:space="preserve">Реконструкція існуючих газових мереж з заміною ВОГ теплогенераторної Іванковецького ліцею Хмельницької міської ради </t>
  </si>
  <si>
    <t>Рішення сесії Хмельницької міської ради від 16.08.2024 року № 6</t>
  </si>
  <si>
    <t>Середні витрати на об’єкт реконструкції</t>
  </si>
  <si>
    <t>Відсоток забезпеченості фінансовим ресурсом на реконструкцію</t>
  </si>
  <si>
    <t xml:space="preserve">В.о. директора Департаменту освіти та науки   </t>
  </si>
  <si>
    <t>Олександр ХМЕЛІВСЬКИЙ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</si>
  <si>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</si>
  <si>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</si>
  <si>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</si>
  <si>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</si>
  <si>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</si>
  <si>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</si>
  <si>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</si>
  <si>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грудня 2024 року № 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</si>
</sst>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5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0" borderId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26" fillId="0" borderId="0"/>
    <xf numFmtId="0" fontId="2" fillId="0" borderId="0"/>
    <xf numFmtId="0" fontId="30" fillId="0" borderId="0"/>
    <xf numFmtId="0" fontId="26" fillId="0" borderId="0"/>
    <xf numFmtId="0" fontId="32" fillId="0" borderId="0"/>
    <xf numFmtId="0" fontId="33" fillId="0" borderId="0"/>
    <xf numFmtId="0" fontId="1" fillId="0" borderId="0"/>
    <xf numFmtId="0" fontId="24" fillId="16" borderId="17" applyNumberFormat="0" applyFont="0" applyAlignment="0" applyProtection="0"/>
    <xf numFmtId="0" fontId="34" fillId="0" borderId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0" xfId="0" applyNumberFormat="1" applyFont="1" applyFill="1" applyBorder="1" applyAlignment="1">
      <alignment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vertical="center" wrapText="1" shrinkToFi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wrapText="1"/>
    </xf>
    <xf numFmtId="164" fontId="11" fillId="0" borderId="7" xfId="0" applyNumberFormat="1" applyFont="1" applyFill="1" applyBorder="1" applyAlignment="1">
      <alignment horizontal="center" vertical="center" wrapText="1" shrinkToFit="1"/>
    </xf>
    <xf numFmtId="164" fontId="11" fillId="0" borderId="9" xfId="0" applyNumberFormat="1" applyFont="1" applyFill="1" applyBorder="1" applyAlignment="1">
      <alignment horizontal="center" vertical="center" wrapText="1" shrinkToFi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 shrinkToFit="1"/>
    </xf>
    <xf numFmtId="3" fontId="11" fillId="0" borderId="7" xfId="0" applyNumberFormat="1" applyFont="1" applyFill="1" applyBorder="1" applyAlignment="1">
      <alignment horizontal="center" vertical="center" wrapText="1" shrinkToFit="1"/>
    </xf>
    <xf numFmtId="3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7" xfId="0" applyNumberFormat="1" applyFont="1" applyFill="1" applyBorder="1" applyAlignment="1">
      <alignment horizontal="center" vertical="center" wrapText="1" shrinkToFit="1"/>
    </xf>
    <xf numFmtId="1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2" fontId="3" fillId="0" borderId="7" xfId="0" applyNumberFormat="1" applyFont="1" applyFill="1" applyBorder="1" applyAlignment="1">
      <alignment horizontal="center" vertical="center" wrapText="1" shrinkToFit="1"/>
    </xf>
    <xf numFmtId="2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1" fontId="20" fillId="0" borderId="7" xfId="0" applyNumberFormat="1" applyFont="1" applyFill="1" applyBorder="1" applyAlignment="1">
      <alignment horizontal="center" vertical="center" wrapText="1" shrinkToFit="1"/>
    </xf>
    <xf numFmtId="1" fontId="20" fillId="0" borderId="8" xfId="0" applyNumberFormat="1" applyFont="1" applyFill="1" applyBorder="1" applyAlignment="1">
      <alignment horizontal="center" vertical="center" wrapText="1" shrinkToFit="1"/>
    </xf>
    <xf numFmtId="1" fontId="20" fillId="0" borderId="9" xfId="0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 shrinkToFit="1"/>
    </xf>
    <xf numFmtId="2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shrinkToFit="1"/>
    </xf>
    <xf numFmtId="164" fontId="18" fillId="0" borderId="7" xfId="0" applyNumberFormat="1" applyFont="1" applyBorder="1" applyAlignment="1">
      <alignment horizontal="center" vertical="center" wrapText="1"/>
    </xf>
    <xf numFmtId="164" fontId="18" fillId="0" borderId="9" xfId="0" applyNumberFormat="1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 shrinkToFit="1"/>
    </xf>
    <xf numFmtId="4" fontId="11" fillId="0" borderId="9" xfId="0" applyNumberFormat="1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M120"/>
  <sheetViews>
    <sheetView tabSelected="1" view="pageBreakPreview" zoomScale="60" zoomScaleNormal="7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22" style="1" customWidth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130" t="s">
        <v>0</v>
      </c>
      <c r="H1" s="131"/>
      <c r="I1" s="131"/>
      <c r="J1" s="131"/>
      <c r="K1" s="131"/>
    </row>
    <row r="2" spans="1:13" ht="132.75" customHeight="1" x14ac:dyDescent="0.2">
      <c r="B2" s="2"/>
      <c r="C2" s="2"/>
      <c r="D2" s="2"/>
      <c r="E2" s="2"/>
      <c r="F2" s="2"/>
      <c r="G2" s="130" t="s">
        <v>102</v>
      </c>
      <c r="H2" s="130"/>
      <c r="I2" s="130"/>
      <c r="J2" s="130"/>
      <c r="K2" s="130"/>
    </row>
    <row r="3" spans="1:13" ht="37.5" customHeight="1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3" ht="125.65" customHeight="1" x14ac:dyDescent="0.2">
      <c r="A4" s="3" t="s">
        <v>2</v>
      </c>
      <c r="B4" s="128" t="s">
        <v>3</v>
      </c>
      <c r="C4" s="133"/>
      <c r="D4" s="133"/>
      <c r="E4" s="133"/>
      <c r="F4" s="133"/>
      <c r="G4" s="128" t="s">
        <v>4</v>
      </c>
      <c r="H4" s="128"/>
      <c r="I4" s="128"/>
      <c r="J4" s="128"/>
      <c r="K4" s="128"/>
    </row>
    <row r="5" spans="1:13" ht="125.45" customHeight="1" x14ac:dyDescent="0.2">
      <c r="A5" s="4" t="s">
        <v>5</v>
      </c>
      <c r="B5" s="128" t="s">
        <v>6</v>
      </c>
      <c r="C5" s="133"/>
      <c r="D5" s="133"/>
      <c r="E5" s="133"/>
      <c r="F5" s="133"/>
      <c r="G5" s="128" t="s">
        <v>7</v>
      </c>
      <c r="H5" s="133"/>
      <c r="I5" s="133"/>
      <c r="J5" s="133"/>
      <c r="K5" s="133"/>
    </row>
    <row r="6" spans="1:13" ht="133.15" customHeight="1" x14ac:dyDescent="0.2">
      <c r="A6" s="4" t="s">
        <v>8</v>
      </c>
      <c r="B6" s="128" t="s">
        <v>9</v>
      </c>
      <c r="C6" s="128"/>
      <c r="D6" s="5" t="s">
        <v>10</v>
      </c>
      <c r="E6" s="129" t="s">
        <v>11</v>
      </c>
      <c r="F6" s="129"/>
      <c r="G6" s="128" t="s">
        <v>12</v>
      </c>
      <c r="H6" s="128"/>
      <c r="I6" s="128"/>
      <c r="J6" s="128"/>
      <c r="K6" s="128"/>
    </row>
    <row r="7" spans="1:13" ht="21.2" customHeight="1" x14ac:dyDescent="0.2">
      <c r="A7" s="113" t="s">
        <v>13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3" ht="21.2" customHeight="1" x14ac:dyDescent="0.2">
      <c r="A8" s="113" t="s">
        <v>14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M8" s="6"/>
    </row>
    <row r="9" spans="1:13" s="7" customFormat="1" ht="21.75" customHeight="1" x14ac:dyDescent="0.2">
      <c r="A9" s="124" t="s">
        <v>15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M9" s="8"/>
    </row>
    <row r="10" spans="1:13" s="7" customFormat="1" ht="22.7" customHeight="1" x14ac:dyDescent="0.2">
      <c r="A10" s="124" t="s">
        <v>16</v>
      </c>
      <c r="B10" s="124"/>
      <c r="C10" s="124"/>
      <c r="D10" s="124"/>
      <c r="E10" s="124"/>
      <c r="F10" s="124"/>
      <c r="G10" s="124"/>
      <c r="H10" s="124"/>
      <c r="I10" s="124"/>
      <c r="J10" s="9"/>
      <c r="K10" s="9"/>
      <c r="M10" s="8"/>
    </row>
    <row r="11" spans="1:13" s="7" customFormat="1" ht="19.149999999999999" customHeight="1" x14ac:dyDescent="0.2">
      <c r="A11" s="124" t="s">
        <v>17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M11" s="8"/>
    </row>
    <row r="12" spans="1:13" s="7" customFormat="1" ht="20.45" customHeight="1" x14ac:dyDescent="0.2">
      <c r="A12" s="124" t="s">
        <v>18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M12" s="8"/>
    </row>
    <row r="13" spans="1:13" s="7" customFormat="1" ht="39.200000000000003" customHeight="1" x14ac:dyDescent="0.2">
      <c r="A13" s="126" t="s">
        <v>19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M13" s="8"/>
    </row>
    <row r="14" spans="1:13" s="7" customFormat="1" ht="25.5" customHeight="1" x14ac:dyDescent="0.2">
      <c r="A14" s="124" t="s">
        <v>20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M14" s="8"/>
    </row>
    <row r="15" spans="1:13" s="7" customFormat="1" ht="40.700000000000003" customHeight="1" x14ac:dyDescent="0.2">
      <c r="A15" s="124" t="s">
        <v>21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0"/>
      <c r="M15" s="8"/>
    </row>
    <row r="16" spans="1:13" s="7" customFormat="1" ht="40.700000000000003" customHeight="1" x14ac:dyDescent="0.2">
      <c r="A16" s="124" t="s">
        <v>22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0"/>
      <c r="M16" s="8"/>
    </row>
    <row r="17" spans="1:13" s="7" customFormat="1" ht="40.700000000000003" customHeight="1" x14ac:dyDescent="0.2">
      <c r="A17" s="124" t="s">
        <v>23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M17" s="8"/>
    </row>
    <row r="18" spans="1:13" s="7" customFormat="1" ht="27.75" customHeight="1" x14ac:dyDescent="0.2">
      <c r="A18" s="124" t="s">
        <v>24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M18" s="8"/>
    </row>
    <row r="19" spans="1:13" s="7" customFormat="1" ht="55.15" customHeight="1" x14ac:dyDescent="0.2">
      <c r="A19" s="124" t="s">
        <v>25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M19" s="8"/>
    </row>
    <row r="20" spans="1:13" s="7" customFormat="1" ht="19.149999999999999" customHeight="1" x14ac:dyDescent="0.2">
      <c r="A20" s="124" t="s">
        <v>26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M20" s="8"/>
    </row>
    <row r="21" spans="1:13" s="7" customFormat="1" ht="20.45" customHeight="1" x14ac:dyDescent="0.2">
      <c r="A21" s="124" t="s">
        <v>27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M21" s="8"/>
    </row>
    <row r="22" spans="1:13" s="7" customFormat="1" ht="20.45" customHeight="1" x14ac:dyDescent="0.2">
      <c r="A22" s="123" t="s">
        <v>28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M22" s="8"/>
    </row>
    <row r="23" spans="1:13" s="7" customFormat="1" ht="20.45" customHeight="1" x14ac:dyDescent="0.2">
      <c r="A23" s="123" t="s">
        <v>29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M23" s="8"/>
    </row>
    <row r="24" spans="1:13" s="7" customFormat="1" ht="20.45" customHeight="1" x14ac:dyDescent="0.2">
      <c r="A24" s="123" t="s">
        <v>30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M24" s="8"/>
    </row>
    <row r="25" spans="1:13" s="7" customFormat="1" ht="20.45" customHeight="1" x14ac:dyDescent="0.2">
      <c r="A25" s="123" t="s">
        <v>31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M25" s="8"/>
    </row>
    <row r="26" spans="1:13" s="7" customFormat="1" ht="20.45" customHeight="1" x14ac:dyDescent="0.2">
      <c r="A26" s="123" t="s">
        <v>32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M26" s="8"/>
    </row>
    <row r="27" spans="1:13" ht="23.25" customHeight="1" x14ac:dyDescent="0.2">
      <c r="A27" s="113" t="s">
        <v>33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spans="1:13" ht="9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3" ht="17.649999999999999" customHeight="1" x14ac:dyDescent="0.2">
      <c r="A29" s="11" t="s">
        <v>34</v>
      </c>
      <c r="B29" s="118" t="s">
        <v>35</v>
      </c>
      <c r="C29" s="119"/>
      <c r="D29" s="119"/>
      <c r="E29" s="119"/>
      <c r="F29" s="119"/>
      <c r="G29" s="119"/>
      <c r="H29" s="120"/>
      <c r="I29" s="10"/>
      <c r="J29" s="10"/>
      <c r="K29" s="10"/>
    </row>
    <row r="30" spans="1:13" ht="30.2" customHeight="1" x14ac:dyDescent="0.2">
      <c r="A30" s="12">
        <v>1</v>
      </c>
      <c r="B30" s="121" t="s">
        <v>36</v>
      </c>
      <c r="C30" s="121"/>
      <c r="D30" s="121"/>
      <c r="E30" s="121"/>
      <c r="F30" s="121"/>
      <c r="G30" s="121"/>
      <c r="H30" s="121"/>
      <c r="I30" s="10"/>
      <c r="J30" s="10"/>
      <c r="K30" s="10"/>
    </row>
    <row r="31" spans="1:13" ht="28.5" customHeight="1" x14ac:dyDescent="0.2">
      <c r="A31" s="12">
        <v>2</v>
      </c>
      <c r="B31" s="121" t="s">
        <v>37</v>
      </c>
      <c r="C31" s="121"/>
      <c r="D31" s="121"/>
      <c r="E31" s="121"/>
      <c r="F31" s="121"/>
      <c r="G31" s="121"/>
      <c r="H31" s="121"/>
      <c r="I31" s="10"/>
      <c r="J31" s="10"/>
      <c r="K31" s="10"/>
    </row>
    <row r="32" spans="1:13" ht="44.45" customHeight="1" x14ac:dyDescent="0.2">
      <c r="A32" s="122" t="s">
        <v>38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spans="1:11" ht="23.25" customHeight="1" x14ac:dyDescent="0.2">
      <c r="A33" s="113" t="s">
        <v>39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9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3.25" customHeight="1" x14ac:dyDescent="0.2">
      <c r="A35" s="13" t="s">
        <v>34</v>
      </c>
      <c r="B35" s="106" t="s">
        <v>40</v>
      </c>
      <c r="C35" s="109"/>
      <c r="D35" s="109"/>
      <c r="E35" s="109"/>
      <c r="F35" s="109"/>
      <c r="G35" s="109"/>
      <c r="H35" s="107"/>
      <c r="I35" s="10"/>
      <c r="J35" s="10"/>
      <c r="K35" s="10"/>
    </row>
    <row r="36" spans="1:11" ht="70.7" customHeight="1" x14ac:dyDescent="0.2">
      <c r="A36" s="14">
        <v>1</v>
      </c>
      <c r="B36" s="115" t="s">
        <v>41</v>
      </c>
      <c r="C36" s="116"/>
      <c r="D36" s="116"/>
      <c r="E36" s="116"/>
      <c r="F36" s="116"/>
      <c r="G36" s="116"/>
      <c r="H36" s="117"/>
      <c r="I36" s="10"/>
      <c r="J36" s="10"/>
      <c r="K36" s="10"/>
    </row>
    <row r="37" spans="1:11" ht="24.75" customHeight="1" x14ac:dyDescent="0.2">
      <c r="A37" s="113" t="s">
        <v>42</v>
      </c>
      <c r="B37" s="113"/>
      <c r="C37" s="113"/>
      <c r="D37" s="113"/>
      <c r="E37" s="113"/>
      <c r="F37" s="113"/>
      <c r="G37" s="113"/>
      <c r="H37" s="113"/>
      <c r="I37" s="10"/>
      <c r="J37" s="10"/>
      <c r="K37" s="10"/>
    </row>
    <row r="38" spans="1:11" ht="15.75" x14ac:dyDescent="0.2">
      <c r="A38" s="114" t="s">
        <v>43</v>
      </c>
      <c r="B38" s="114"/>
      <c r="C38" s="114"/>
      <c r="D38" s="114"/>
      <c r="E38" s="114"/>
      <c r="F38" s="114"/>
      <c r="G38" s="114"/>
      <c r="H38" s="114"/>
      <c r="I38" s="114"/>
      <c r="J38" s="4"/>
      <c r="K38" s="4"/>
    </row>
    <row r="39" spans="1:11" s="18" customFormat="1" ht="19.149999999999999" customHeight="1" x14ac:dyDescent="0.2">
      <c r="A39" s="15" t="s">
        <v>34</v>
      </c>
      <c r="B39" s="106" t="s">
        <v>44</v>
      </c>
      <c r="C39" s="107"/>
      <c r="D39" s="106" t="s">
        <v>45</v>
      </c>
      <c r="E39" s="107"/>
      <c r="F39" s="106" t="s">
        <v>46</v>
      </c>
      <c r="G39" s="107"/>
      <c r="H39" s="106" t="s">
        <v>47</v>
      </c>
      <c r="I39" s="107"/>
      <c r="J39" s="16"/>
      <c r="K39" s="17"/>
    </row>
    <row r="40" spans="1:11" ht="15.75" x14ac:dyDescent="0.2">
      <c r="A40" s="19">
        <v>1</v>
      </c>
      <c r="B40" s="85">
        <v>2</v>
      </c>
      <c r="C40" s="87"/>
      <c r="D40" s="85">
        <v>3</v>
      </c>
      <c r="E40" s="87"/>
      <c r="F40" s="85">
        <v>4</v>
      </c>
      <c r="G40" s="87"/>
      <c r="H40" s="85">
        <v>6</v>
      </c>
      <c r="I40" s="87"/>
      <c r="J40" s="20"/>
      <c r="K40" s="10"/>
    </row>
    <row r="41" spans="1:11" ht="53.65" customHeight="1" x14ac:dyDescent="0.2">
      <c r="A41" s="21">
        <v>1</v>
      </c>
      <c r="B41" s="57" t="s">
        <v>48</v>
      </c>
      <c r="C41" s="58"/>
      <c r="D41" s="103">
        <v>0</v>
      </c>
      <c r="E41" s="104"/>
      <c r="F41" s="103">
        <f>11000000+20260227.26-400000+6608534.57+10000000-4957226.59</f>
        <v>42511535.239999995</v>
      </c>
      <c r="G41" s="104"/>
      <c r="H41" s="103">
        <f>D41+F41</f>
        <v>42511535.239999995</v>
      </c>
      <c r="I41" s="104"/>
      <c r="J41" s="22"/>
      <c r="K41" s="10"/>
    </row>
    <row r="42" spans="1:11" ht="20.45" customHeight="1" x14ac:dyDescent="0.2">
      <c r="A42" s="110" t="s">
        <v>49</v>
      </c>
      <c r="B42" s="111"/>
      <c r="C42" s="112"/>
      <c r="D42" s="103">
        <f>D41</f>
        <v>0</v>
      </c>
      <c r="E42" s="104"/>
      <c r="F42" s="103">
        <f t="shared" ref="F42" si="0">F41</f>
        <v>42511535.239999995</v>
      </c>
      <c r="G42" s="104"/>
      <c r="H42" s="103">
        <f t="shared" ref="H42" si="1">H41</f>
        <v>42511535.239999995</v>
      </c>
      <c r="I42" s="104"/>
      <c r="J42" s="10"/>
      <c r="K42" s="10"/>
    </row>
    <row r="43" spans="1:11" ht="3.75" customHeight="1" x14ac:dyDescent="0.2">
      <c r="A43" s="10"/>
      <c r="B43" s="3"/>
      <c r="C43" s="10"/>
      <c r="D43" s="23"/>
      <c r="E43" s="23"/>
      <c r="F43" s="23"/>
      <c r="G43" s="23"/>
      <c r="H43" s="23"/>
      <c r="I43" s="23"/>
      <c r="J43" s="10"/>
      <c r="K43" s="10"/>
    </row>
    <row r="44" spans="1:11" ht="15.75" customHeight="1" x14ac:dyDescent="0.2">
      <c r="A44" s="113" t="s">
        <v>50</v>
      </c>
      <c r="B44" s="113"/>
      <c r="C44" s="113"/>
      <c r="D44" s="113"/>
      <c r="E44" s="113"/>
      <c r="F44" s="113"/>
      <c r="G44" s="113"/>
      <c r="H44" s="113"/>
      <c r="I44" s="10"/>
      <c r="J44" s="10"/>
      <c r="K44" s="10"/>
    </row>
    <row r="45" spans="1:11" ht="16.5" customHeight="1" x14ac:dyDescent="0.2">
      <c r="A45" s="114" t="s">
        <v>43</v>
      </c>
      <c r="B45" s="114"/>
      <c r="C45" s="114"/>
      <c r="D45" s="114"/>
      <c r="E45" s="114"/>
      <c r="F45" s="114"/>
      <c r="G45" s="114"/>
      <c r="H45" s="114"/>
      <c r="I45" s="114"/>
      <c r="J45" s="4"/>
      <c r="K45" s="4"/>
    </row>
    <row r="46" spans="1:11" ht="17.100000000000001" customHeight="1" x14ac:dyDescent="0.2">
      <c r="A46" s="106" t="s">
        <v>51</v>
      </c>
      <c r="B46" s="109"/>
      <c r="C46" s="107"/>
      <c r="D46" s="106" t="s">
        <v>45</v>
      </c>
      <c r="E46" s="107"/>
      <c r="F46" s="106" t="s">
        <v>46</v>
      </c>
      <c r="G46" s="107"/>
      <c r="H46" s="106" t="s">
        <v>47</v>
      </c>
      <c r="I46" s="107"/>
      <c r="J46" s="10"/>
      <c r="K46" s="10"/>
    </row>
    <row r="47" spans="1:11" ht="16.5" customHeight="1" x14ac:dyDescent="0.2">
      <c r="A47" s="85">
        <v>1</v>
      </c>
      <c r="B47" s="86"/>
      <c r="C47" s="87"/>
      <c r="D47" s="85">
        <v>2</v>
      </c>
      <c r="E47" s="87"/>
      <c r="F47" s="85">
        <v>3</v>
      </c>
      <c r="G47" s="87"/>
      <c r="H47" s="85">
        <v>4</v>
      </c>
      <c r="I47" s="87"/>
      <c r="J47" s="10"/>
      <c r="K47" s="10"/>
    </row>
    <row r="48" spans="1:11" ht="38.85" customHeight="1" x14ac:dyDescent="0.2">
      <c r="A48" s="57" t="s">
        <v>52</v>
      </c>
      <c r="B48" s="108"/>
      <c r="C48" s="58"/>
      <c r="D48" s="103">
        <v>0</v>
      </c>
      <c r="E48" s="104"/>
      <c r="F48" s="103">
        <v>108534.57</v>
      </c>
      <c r="G48" s="104"/>
      <c r="H48" s="103">
        <f>D48+F48</f>
        <v>108534.57</v>
      </c>
      <c r="I48" s="104"/>
      <c r="J48" s="10"/>
      <c r="K48" s="10"/>
    </row>
    <row r="49" spans="1:11" ht="89.1" customHeight="1" x14ac:dyDescent="0.2">
      <c r="A49" s="57" t="s">
        <v>53</v>
      </c>
      <c r="B49" s="108"/>
      <c r="C49" s="58"/>
      <c r="D49" s="103">
        <v>0</v>
      </c>
      <c r="E49" s="104"/>
      <c r="F49" s="103">
        <f>F41-108534.57</f>
        <v>42403000.669999994</v>
      </c>
      <c r="G49" s="104"/>
      <c r="H49" s="103">
        <f>D49+F49</f>
        <v>42403000.669999994</v>
      </c>
      <c r="I49" s="104"/>
      <c r="J49" s="10"/>
      <c r="K49" s="10"/>
    </row>
    <row r="50" spans="1:11" ht="23.1" customHeight="1" x14ac:dyDescent="0.2">
      <c r="A50" s="100" t="s">
        <v>49</v>
      </c>
      <c r="B50" s="101"/>
      <c r="C50" s="102"/>
      <c r="D50" s="103">
        <f>SUM(D49)</f>
        <v>0</v>
      </c>
      <c r="E50" s="104"/>
      <c r="F50" s="103">
        <f>SUM(F49+F48)</f>
        <v>42511535.239999995</v>
      </c>
      <c r="G50" s="104"/>
      <c r="H50" s="103">
        <f>SUM(H49+H48)</f>
        <v>42511535.239999995</v>
      </c>
      <c r="I50" s="104"/>
      <c r="J50" s="10"/>
      <c r="K50" s="10"/>
    </row>
    <row r="51" spans="1:11" ht="5.4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5.75" x14ac:dyDescent="0.2">
      <c r="A52" s="105" t="s">
        <v>54</v>
      </c>
      <c r="B52" s="105"/>
      <c r="C52" s="105"/>
      <c r="D52" s="105"/>
      <c r="E52" s="105"/>
      <c r="F52" s="105"/>
      <c r="G52" s="105"/>
      <c r="H52" s="105"/>
      <c r="I52" s="10"/>
      <c r="J52" s="10"/>
      <c r="K52" s="10"/>
    </row>
    <row r="53" spans="1:11" ht="31.5" x14ac:dyDescent="0.2">
      <c r="A53" s="15" t="s">
        <v>34</v>
      </c>
      <c r="B53" s="15" t="s">
        <v>55</v>
      </c>
      <c r="C53" s="15" t="s">
        <v>56</v>
      </c>
      <c r="D53" s="106" t="s">
        <v>57</v>
      </c>
      <c r="E53" s="107"/>
      <c r="F53" s="106" t="s">
        <v>45</v>
      </c>
      <c r="G53" s="107"/>
      <c r="H53" s="106" t="s">
        <v>46</v>
      </c>
      <c r="I53" s="107"/>
      <c r="J53" s="98" t="s">
        <v>47</v>
      </c>
      <c r="K53" s="98"/>
    </row>
    <row r="54" spans="1:11" ht="15.75" x14ac:dyDescent="0.2">
      <c r="A54" s="19">
        <v>1</v>
      </c>
      <c r="B54" s="19">
        <v>2</v>
      </c>
      <c r="C54" s="19">
        <v>3</v>
      </c>
      <c r="D54" s="85">
        <v>4</v>
      </c>
      <c r="E54" s="87"/>
      <c r="F54" s="85">
        <v>5</v>
      </c>
      <c r="G54" s="87"/>
      <c r="H54" s="85">
        <v>6</v>
      </c>
      <c r="I54" s="87"/>
      <c r="J54" s="99">
        <v>7</v>
      </c>
      <c r="K54" s="99"/>
    </row>
    <row r="55" spans="1:11" ht="24.4" customHeight="1" x14ac:dyDescent="0.2">
      <c r="A55" s="19"/>
      <c r="B55" s="85" t="s">
        <v>58</v>
      </c>
      <c r="C55" s="86"/>
      <c r="D55" s="86"/>
      <c r="E55" s="86"/>
      <c r="F55" s="86"/>
      <c r="G55" s="86"/>
      <c r="H55" s="86"/>
      <c r="I55" s="87"/>
      <c r="J55" s="85"/>
      <c r="K55" s="87"/>
    </row>
    <row r="56" spans="1:11" ht="20.65" customHeight="1" x14ac:dyDescent="0.2">
      <c r="A56" s="21">
        <v>1</v>
      </c>
      <c r="B56" s="24" t="s">
        <v>59</v>
      </c>
      <c r="C56" s="25"/>
      <c r="D56" s="79"/>
      <c r="E56" s="80"/>
      <c r="F56" s="79"/>
      <c r="G56" s="80"/>
      <c r="H56" s="79"/>
      <c r="I56" s="80"/>
      <c r="J56" s="82"/>
      <c r="K56" s="82"/>
    </row>
    <row r="57" spans="1:11" ht="27.95" customHeight="1" x14ac:dyDescent="0.2">
      <c r="A57" s="26"/>
      <c r="B57" s="27" t="s">
        <v>60</v>
      </c>
      <c r="C57" s="28" t="s">
        <v>61</v>
      </c>
      <c r="D57" s="83" t="s">
        <v>62</v>
      </c>
      <c r="E57" s="84"/>
      <c r="F57" s="77">
        <v>0</v>
      </c>
      <c r="G57" s="78"/>
      <c r="H57" s="77">
        <v>32343437.219999999</v>
      </c>
      <c r="I57" s="78"/>
      <c r="J57" s="77">
        <f>F57+H57</f>
        <v>32343437.219999999</v>
      </c>
      <c r="K57" s="78"/>
    </row>
    <row r="58" spans="1:11" ht="81.599999999999994" customHeight="1" x14ac:dyDescent="0.2">
      <c r="A58" s="29"/>
      <c r="B58" s="30" t="s">
        <v>63</v>
      </c>
      <c r="C58" s="31" t="s">
        <v>61</v>
      </c>
      <c r="D58" s="57" t="s">
        <v>64</v>
      </c>
      <c r="E58" s="58"/>
      <c r="F58" s="77">
        <v>0</v>
      </c>
      <c r="G58" s="78"/>
      <c r="H58" s="77">
        <f>2000000+466622.37-1552266.59</f>
        <v>914355.78</v>
      </c>
      <c r="I58" s="78"/>
      <c r="J58" s="77">
        <f>F58+H58</f>
        <v>914355.78</v>
      </c>
      <c r="K58" s="78"/>
    </row>
    <row r="59" spans="1:11" ht="19.7" customHeight="1" x14ac:dyDescent="0.2">
      <c r="A59" s="29">
        <v>2</v>
      </c>
      <c r="B59" s="24" t="s">
        <v>65</v>
      </c>
      <c r="C59" s="30"/>
      <c r="D59" s="57"/>
      <c r="E59" s="58"/>
      <c r="F59" s="69"/>
      <c r="G59" s="70"/>
      <c r="H59" s="79"/>
      <c r="I59" s="80"/>
      <c r="J59" s="81"/>
      <c r="K59" s="81"/>
    </row>
    <row r="60" spans="1:11" ht="70.7" customHeight="1" x14ac:dyDescent="0.2">
      <c r="A60" s="32"/>
      <c r="B60" s="30" t="s">
        <v>66</v>
      </c>
      <c r="C60" s="31" t="s">
        <v>67</v>
      </c>
      <c r="D60" s="57" t="s">
        <v>68</v>
      </c>
      <c r="E60" s="58"/>
      <c r="F60" s="72">
        <v>0</v>
      </c>
      <c r="G60" s="73"/>
      <c r="H60" s="74">
        <v>1</v>
      </c>
      <c r="I60" s="75"/>
      <c r="J60" s="76">
        <f t="shared" ref="J60:J62" si="2">F60+H60</f>
        <v>1</v>
      </c>
      <c r="K60" s="76"/>
    </row>
    <row r="61" spans="1:11" ht="52.35" customHeight="1" x14ac:dyDescent="0.2">
      <c r="A61" s="33"/>
      <c r="B61" s="27" t="s">
        <v>69</v>
      </c>
      <c r="C61" s="28" t="s">
        <v>70</v>
      </c>
      <c r="D61" s="83" t="s">
        <v>71</v>
      </c>
      <c r="E61" s="84"/>
      <c r="F61" s="88">
        <v>0</v>
      </c>
      <c r="G61" s="89"/>
      <c r="H61" s="93">
        <v>284.3</v>
      </c>
      <c r="I61" s="94"/>
      <c r="J61" s="95">
        <f t="shared" si="2"/>
        <v>284.3</v>
      </c>
      <c r="K61" s="95"/>
    </row>
    <row r="62" spans="1:11" ht="41.45" customHeight="1" x14ac:dyDescent="0.2">
      <c r="A62" s="33"/>
      <c r="B62" s="27" t="s">
        <v>72</v>
      </c>
      <c r="C62" s="34" t="s">
        <v>73</v>
      </c>
      <c r="D62" s="83" t="s">
        <v>71</v>
      </c>
      <c r="E62" s="84"/>
      <c r="F62" s="88">
        <v>0</v>
      </c>
      <c r="G62" s="89"/>
      <c r="H62" s="90">
        <v>188</v>
      </c>
      <c r="I62" s="91"/>
      <c r="J62" s="92">
        <f t="shared" si="2"/>
        <v>188</v>
      </c>
      <c r="K62" s="92"/>
    </row>
    <row r="63" spans="1:11" ht="20.45" customHeight="1" x14ac:dyDescent="0.2">
      <c r="A63" s="29">
        <v>3</v>
      </c>
      <c r="B63" s="24" t="s">
        <v>74</v>
      </c>
      <c r="C63" s="30"/>
      <c r="D63" s="57"/>
      <c r="E63" s="58"/>
      <c r="F63" s="67"/>
      <c r="G63" s="68"/>
      <c r="H63" s="69"/>
      <c r="I63" s="70"/>
      <c r="J63" s="71"/>
      <c r="K63" s="71"/>
    </row>
    <row r="64" spans="1:11" ht="28.5" customHeight="1" x14ac:dyDescent="0.2">
      <c r="A64" s="29"/>
      <c r="B64" s="35" t="s">
        <v>75</v>
      </c>
      <c r="C64" s="30" t="s">
        <v>61</v>
      </c>
      <c r="D64" s="57" t="s">
        <v>71</v>
      </c>
      <c r="E64" s="58"/>
      <c r="F64" s="62">
        <v>0</v>
      </c>
      <c r="G64" s="63"/>
      <c r="H64" s="64">
        <f>H57/H61</f>
        <v>113765.16785086176</v>
      </c>
      <c r="I64" s="65"/>
      <c r="J64" s="66">
        <f t="shared" ref="J64" si="3">F64+H64</f>
        <v>113765.16785086176</v>
      </c>
      <c r="K64" s="66"/>
    </row>
    <row r="65" spans="1:11" ht="22.5" customHeight="1" x14ac:dyDescent="0.2">
      <c r="A65" s="29">
        <v>4</v>
      </c>
      <c r="B65" s="24" t="s">
        <v>76</v>
      </c>
      <c r="C65" s="30"/>
      <c r="D65" s="57"/>
      <c r="E65" s="58"/>
      <c r="F65" s="67"/>
      <c r="G65" s="68"/>
      <c r="H65" s="69"/>
      <c r="I65" s="70"/>
      <c r="J65" s="71"/>
      <c r="K65" s="71"/>
    </row>
    <row r="66" spans="1:11" ht="46.9" customHeight="1" x14ac:dyDescent="0.2">
      <c r="A66" s="32"/>
      <c r="B66" s="30" t="s">
        <v>77</v>
      </c>
      <c r="C66" s="30" t="s">
        <v>78</v>
      </c>
      <c r="D66" s="57" t="s">
        <v>71</v>
      </c>
      <c r="E66" s="58"/>
      <c r="F66" s="59">
        <v>0</v>
      </c>
      <c r="G66" s="59"/>
      <c r="H66" s="60">
        <v>2.8</v>
      </c>
      <c r="I66" s="60"/>
      <c r="J66" s="59">
        <f t="shared" ref="J66" si="4">F66+H66</f>
        <v>2.8</v>
      </c>
      <c r="K66" s="59"/>
    </row>
    <row r="67" spans="1:11" ht="25.15" customHeight="1" x14ac:dyDescent="0.2">
      <c r="A67" s="19"/>
      <c r="B67" s="85" t="s">
        <v>79</v>
      </c>
      <c r="C67" s="86"/>
      <c r="D67" s="86"/>
      <c r="E67" s="86"/>
      <c r="F67" s="86"/>
      <c r="G67" s="86"/>
      <c r="H67" s="86"/>
      <c r="I67" s="87"/>
      <c r="J67" s="85"/>
      <c r="K67" s="87"/>
    </row>
    <row r="68" spans="1:11" ht="20.45" customHeight="1" x14ac:dyDescent="0.2">
      <c r="A68" s="21">
        <v>1</v>
      </c>
      <c r="B68" s="24" t="s">
        <v>59</v>
      </c>
      <c r="C68" s="25"/>
      <c r="D68" s="79"/>
      <c r="E68" s="80"/>
      <c r="F68" s="79"/>
      <c r="G68" s="80"/>
      <c r="H68" s="79"/>
      <c r="I68" s="80"/>
      <c r="J68" s="82"/>
      <c r="K68" s="82"/>
    </row>
    <row r="69" spans="1:11" ht="46.9" customHeight="1" x14ac:dyDescent="0.2">
      <c r="A69" s="26"/>
      <c r="B69" s="27" t="s">
        <v>80</v>
      </c>
      <c r="C69" s="28" t="s">
        <v>61</v>
      </c>
      <c r="D69" s="83" t="s">
        <v>62</v>
      </c>
      <c r="E69" s="84"/>
      <c r="F69" s="77">
        <v>0</v>
      </c>
      <c r="G69" s="78"/>
      <c r="H69" s="77">
        <v>19510740.449999999</v>
      </c>
      <c r="I69" s="78"/>
      <c r="J69" s="77">
        <f>F69+H69</f>
        <v>19510740.449999999</v>
      </c>
      <c r="K69" s="78"/>
    </row>
    <row r="70" spans="1:11" ht="110.85" customHeight="1" x14ac:dyDescent="0.2">
      <c r="A70" s="29"/>
      <c r="B70" s="30" t="s">
        <v>63</v>
      </c>
      <c r="C70" s="31" t="s">
        <v>61</v>
      </c>
      <c r="D70" s="57" t="s">
        <v>81</v>
      </c>
      <c r="E70" s="58"/>
      <c r="F70" s="77">
        <v>0</v>
      </c>
      <c r="G70" s="78"/>
      <c r="H70" s="77">
        <f>2000000+1500000+5000000+588603.2</f>
        <v>9088603.1999999993</v>
      </c>
      <c r="I70" s="78"/>
      <c r="J70" s="77">
        <f>F70+H70</f>
        <v>9088603.1999999993</v>
      </c>
      <c r="K70" s="78"/>
    </row>
    <row r="71" spans="1:11" ht="16.350000000000001" customHeight="1" x14ac:dyDescent="0.2">
      <c r="A71" s="29">
        <v>2</v>
      </c>
      <c r="B71" s="24" t="s">
        <v>65</v>
      </c>
      <c r="C71" s="30"/>
      <c r="D71" s="57"/>
      <c r="E71" s="58"/>
      <c r="F71" s="69"/>
      <c r="G71" s="70"/>
      <c r="H71" s="79"/>
      <c r="I71" s="80"/>
      <c r="J71" s="81"/>
      <c r="K71" s="81"/>
    </row>
    <row r="72" spans="1:11" ht="71.45" customHeight="1" x14ac:dyDescent="0.2">
      <c r="A72" s="32"/>
      <c r="B72" s="30" t="s">
        <v>66</v>
      </c>
      <c r="C72" s="31" t="s">
        <v>67</v>
      </c>
      <c r="D72" s="57" t="s">
        <v>68</v>
      </c>
      <c r="E72" s="58"/>
      <c r="F72" s="72">
        <v>0</v>
      </c>
      <c r="G72" s="73"/>
      <c r="H72" s="74">
        <v>1</v>
      </c>
      <c r="I72" s="75"/>
      <c r="J72" s="76">
        <f t="shared" ref="J72:J74" si="5">F72+H72</f>
        <v>1</v>
      </c>
      <c r="K72" s="76"/>
    </row>
    <row r="73" spans="1:11" ht="43.5" customHeight="1" x14ac:dyDescent="0.2">
      <c r="A73" s="33"/>
      <c r="B73" s="27" t="s">
        <v>69</v>
      </c>
      <c r="C73" s="28" t="s">
        <v>70</v>
      </c>
      <c r="D73" s="83" t="s">
        <v>71</v>
      </c>
      <c r="E73" s="84"/>
      <c r="F73" s="88">
        <v>0</v>
      </c>
      <c r="G73" s="89"/>
      <c r="H73" s="93">
        <v>271.39999999999998</v>
      </c>
      <c r="I73" s="94"/>
      <c r="J73" s="95">
        <f t="shared" si="5"/>
        <v>271.39999999999998</v>
      </c>
      <c r="K73" s="95"/>
    </row>
    <row r="74" spans="1:11" ht="45.6" customHeight="1" x14ac:dyDescent="0.2">
      <c r="A74" s="33"/>
      <c r="B74" s="27" t="s">
        <v>72</v>
      </c>
      <c r="C74" s="34" t="s">
        <v>73</v>
      </c>
      <c r="D74" s="83" t="s">
        <v>71</v>
      </c>
      <c r="E74" s="84"/>
      <c r="F74" s="88">
        <v>0</v>
      </c>
      <c r="G74" s="89"/>
      <c r="H74" s="90">
        <v>150</v>
      </c>
      <c r="I74" s="91"/>
      <c r="J74" s="92">
        <f t="shared" si="5"/>
        <v>150</v>
      </c>
      <c r="K74" s="92"/>
    </row>
    <row r="75" spans="1:11" ht="17.649999999999999" customHeight="1" x14ac:dyDescent="0.2">
      <c r="A75" s="29">
        <v>3</v>
      </c>
      <c r="B75" s="24" t="s">
        <v>74</v>
      </c>
      <c r="C75" s="30"/>
      <c r="D75" s="57"/>
      <c r="E75" s="58"/>
      <c r="F75" s="67"/>
      <c r="G75" s="68"/>
      <c r="H75" s="69"/>
      <c r="I75" s="70"/>
      <c r="J75" s="71"/>
      <c r="K75" s="71"/>
    </row>
    <row r="76" spans="1:11" ht="31.35" customHeight="1" x14ac:dyDescent="0.2">
      <c r="A76" s="29"/>
      <c r="B76" s="35" t="s">
        <v>75</v>
      </c>
      <c r="C76" s="30" t="s">
        <v>61</v>
      </c>
      <c r="D76" s="57" t="s">
        <v>71</v>
      </c>
      <c r="E76" s="58"/>
      <c r="F76" s="62">
        <v>0</v>
      </c>
      <c r="G76" s="63"/>
      <c r="H76" s="64">
        <f>H69/H73</f>
        <v>71889.242630803245</v>
      </c>
      <c r="I76" s="65"/>
      <c r="J76" s="66">
        <f t="shared" ref="J76" si="6">F76+H76</f>
        <v>71889.242630803245</v>
      </c>
      <c r="K76" s="66"/>
    </row>
    <row r="77" spans="1:11" ht="17.100000000000001" customHeight="1" x14ac:dyDescent="0.2">
      <c r="A77" s="29">
        <v>4</v>
      </c>
      <c r="B77" s="24" t="s">
        <v>76</v>
      </c>
      <c r="C77" s="30"/>
      <c r="D77" s="57"/>
      <c r="E77" s="58"/>
      <c r="F77" s="67"/>
      <c r="G77" s="68"/>
      <c r="H77" s="69"/>
      <c r="I77" s="70"/>
      <c r="J77" s="71"/>
      <c r="K77" s="71"/>
    </row>
    <row r="78" spans="1:11" ht="46.15" customHeight="1" x14ac:dyDescent="0.2">
      <c r="A78" s="32"/>
      <c r="B78" s="30" t="s">
        <v>77</v>
      </c>
      <c r="C78" s="30" t="s">
        <v>78</v>
      </c>
      <c r="D78" s="57" t="s">
        <v>71</v>
      </c>
      <c r="E78" s="58"/>
      <c r="F78" s="59">
        <v>0</v>
      </c>
      <c r="G78" s="59"/>
      <c r="H78" s="60">
        <v>46.6</v>
      </c>
      <c r="I78" s="60"/>
      <c r="J78" s="59">
        <f t="shared" ref="J78" si="7">F78+H78</f>
        <v>46.6</v>
      </c>
      <c r="K78" s="59"/>
    </row>
    <row r="79" spans="1:11" ht="33.950000000000003" customHeight="1" x14ac:dyDescent="0.2">
      <c r="A79" s="19"/>
      <c r="B79" s="85" t="s">
        <v>82</v>
      </c>
      <c r="C79" s="86"/>
      <c r="D79" s="86"/>
      <c r="E79" s="86"/>
      <c r="F79" s="86"/>
      <c r="G79" s="86"/>
      <c r="H79" s="86"/>
      <c r="I79" s="87"/>
      <c r="J79" s="85"/>
      <c r="K79" s="87"/>
    </row>
    <row r="80" spans="1:11" ht="15.75" x14ac:dyDescent="0.2">
      <c r="A80" s="21">
        <v>1</v>
      </c>
      <c r="B80" s="24" t="s">
        <v>59</v>
      </c>
      <c r="C80" s="25"/>
      <c r="D80" s="79"/>
      <c r="E80" s="80"/>
      <c r="F80" s="79"/>
      <c r="G80" s="80"/>
      <c r="H80" s="79"/>
      <c r="I80" s="80"/>
      <c r="J80" s="82"/>
      <c r="K80" s="82"/>
    </row>
    <row r="81" spans="1:11" ht="32.65" customHeight="1" x14ac:dyDescent="0.2">
      <c r="A81" s="26"/>
      <c r="B81" s="27" t="s">
        <v>60</v>
      </c>
      <c r="C81" s="28" t="s">
        <v>61</v>
      </c>
      <c r="D81" s="83" t="s">
        <v>62</v>
      </c>
      <c r="E81" s="84"/>
      <c r="F81" s="77">
        <v>0</v>
      </c>
      <c r="G81" s="78"/>
      <c r="H81" s="77">
        <v>26554973.670000002</v>
      </c>
      <c r="I81" s="78"/>
      <c r="J81" s="77">
        <f>F81+H81</f>
        <v>26554973.670000002</v>
      </c>
      <c r="K81" s="78"/>
    </row>
    <row r="82" spans="1:11" ht="122.25" customHeight="1" x14ac:dyDescent="0.2">
      <c r="A82" s="29"/>
      <c r="B82" s="30" t="s">
        <v>63</v>
      </c>
      <c r="C82" s="31" t="s">
        <v>61</v>
      </c>
      <c r="D82" s="57" t="s">
        <v>83</v>
      </c>
      <c r="E82" s="58"/>
      <c r="F82" s="77">
        <v>0</v>
      </c>
      <c r="G82" s="78"/>
      <c r="H82" s="77">
        <f>21860227.26+4294746.41-3404960</f>
        <v>22750013.670000002</v>
      </c>
      <c r="I82" s="78"/>
      <c r="J82" s="77">
        <f>F82+H82</f>
        <v>22750013.670000002</v>
      </c>
      <c r="K82" s="78"/>
    </row>
    <row r="83" spans="1:11" ht="21.2" customHeight="1" x14ac:dyDescent="0.2">
      <c r="A83" s="29">
        <v>2</v>
      </c>
      <c r="B83" s="24" t="s">
        <v>65</v>
      </c>
      <c r="C83" s="30"/>
      <c r="D83" s="57"/>
      <c r="E83" s="58"/>
      <c r="F83" s="69"/>
      <c r="G83" s="70"/>
      <c r="H83" s="79"/>
      <c r="I83" s="80"/>
      <c r="J83" s="81"/>
      <c r="K83" s="81"/>
    </row>
    <row r="84" spans="1:11" ht="89.65" customHeight="1" x14ac:dyDescent="0.2">
      <c r="A84" s="32"/>
      <c r="B84" s="30" t="s">
        <v>66</v>
      </c>
      <c r="C84" s="31" t="s">
        <v>67</v>
      </c>
      <c r="D84" s="57" t="s">
        <v>84</v>
      </c>
      <c r="E84" s="58"/>
      <c r="F84" s="72">
        <v>0</v>
      </c>
      <c r="G84" s="73"/>
      <c r="H84" s="74">
        <v>1</v>
      </c>
      <c r="I84" s="75"/>
      <c r="J84" s="76">
        <f t="shared" ref="J84:J86" si="8">F84+H84</f>
        <v>1</v>
      </c>
      <c r="K84" s="76"/>
    </row>
    <row r="85" spans="1:11" ht="38.1" customHeight="1" x14ac:dyDescent="0.2">
      <c r="A85" s="33"/>
      <c r="B85" s="27" t="s">
        <v>85</v>
      </c>
      <c r="C85" s="28" t="s">
        <v>70</v>
      </c>
      <c r="D85" s="83" t="s">
        <v>71</v>
      </c>
      <c r="E85" s="84"/>
      <c r="F85" s="88">
        <v>0</v>
      </c>
      <c r="G85" s="89"/>
      <c r="H85" s="93">
        <v>555</v>
      </c>
      <c r="I85" s="94"/>
      <c r="J85" s="95">
        <f t="shared" si="8"/>
        <v>555</v>
      </c>
      <c r="K85" s="95"/>
    </row>
    <row r="86" spans="1:11" ht="41.45" customHeight="1" x14ac:dyDescent="0.2">
      <c r="A86" s="33"/>
      <c r="B86" s="27" t="s">
        <v>72</v>
      </c>
      <c r="C86" s="34" t="s">
        <v>73</v>
      </c>
      <c r="D86" s="83" t="s">
        <v>71</v>
      </c>
      <c r="E86" s="84"/>
      <c r="F86" s="88">
        <v>0</v>
      </c>
      <c r="G86" s="89"/>
      <c r="H86" s="90">
        <v>350</v>
      </c>
      <c r="I86" s="91"/>
      <c r="J86" s="92">
        <f t="shared" si="8"/>
        <v>350</v>
      </c>
      <c r="K86" s="92"/>
    </row>
    <row r="87" spans="1:11" ht="19.149999999999999" customHeight="1" x14ac:dyDescent="0.2">
      <c r="A87" s="29">
        <v>3</v>
      </c>
      <c r="B87" s="24" t="s">
        <v>74</v>
      </c>
      <c r="C87" s="30"/>
      <c r="D87" s="57"/>
      <c r="E87" s="58"/>
      <c r="F87" s="67"/>
      <c r="G87" s="68"/>
      <c r="H87" s="69"/>
      <c r="I87" s="70"/>
      <c r="J87" s="71"/>
      <c r="K87" s="71"/>
    </row>
    <row r="88" spans="1:11" ht="31.35" customHeight="1" x14ac:dyDescent="0.2">
      <c r="A88" s="29"/>
      <c r="B88" s="35" t="s">
        <v>75</v>
      </c>
      <c r="C88" s="30" t="s">
        <v>61</v>
      </c>
      <c r="D88" s="57" t="s">
        <v>71</v>
      </c>
      <c r="E88" s="58"/>
      <c r="F88" s="62">
        <v>0</v>
      </c>
      <c r="G88" s="63"/>
      <c r="H88" s="64">
        <f>H81/H85</f>
        <v>47846.799405405407</v>
      </c>
      <c r="I88" s="65"/>
      <c r="J88" s="66">
        <f t="shared" ref="J88" si="9">F88+H88</f>
        <v>47846.799405405407</v>
      </c>
      <c r="K88" s="66"/>
    </row>
    <row r="89" spans="1:11" ht="15.75" x14ac:dyDescent="0.2">
      <c r="A89" s="29">
        <v>4</v>
      </c>
      <c r="B89" s="24" t="s">
        <v>76</v>
      </c>
      <c r="C89" s="30"/>
      <c r="D89" s="57"/>
      <c r="E89" s="58"/>
      <c r="F89" s="67"/>
      <c r="G89" s="68"/>
      <c r="H89" s="69"/>
      <c r="I89" s="70"/>
      <c r="J89" s="71"/>
      <c r="K89" s="71"/>
    </row>
    <row r="90" spans="1:11" ht="55.15" customHeight="1" x14ac:dyDescent="0.2">
      <c r="A90" s="32"/>
      <c r="B90" s="30" t="s">
        <v>77</v>
      </c>
      <c r="C90" s="30" t="s">
        <v>78</v>
      </c>
      <c r="D90" s="57" t="s">
        <v>71</v>
      </c>
      <c r="E90" s="58"/>
      <c r="F90" s="59">
        <v>0</v>
      </c>
      <c r="G90" s="59"/>
      <c r="H90" s="60">
        <v>100</v>
      </c>
      <c r="I90" s="60"/>
      <c r="J90" s="59">
        <f t="shared" ref="J90" si="10">F90+H90</f>
        <v>100</v>
      </c>
      <c r="K90" s="59"/>
    </row>
    <row r="91" spans="1:11" ht="21.75" customHeight="1" x14ac:dyDescent="0.2">
      <c r="A91" s="19"/>
      <c r="B91" s="85" t="s">
        <v>86</v>
      </c>
      <c r="C91" s="86"/>
      <c r="D91" s="86"/>
      <c r="E91" s="86"/>
      <c r="F91" s="86"/>
      <c r="G91" s="86"/>
      <c r="H91" s="86"/>
      <c r="I91" s="87"/>
      <c r="J91" s="85"/>
      <c r="K91" s="87"/>
    </row>
    <row r="92" spans="1:11" ht="17.100000000000001" customHeight="1" x14ac:dyDescent="0.2">
      <c r="A92" s="21">
        <v>1</v>
      </c>
      <c r="B92" s="24" t="s">
        <v>59</v>
      </c>
      <c r="C92" s="25"/>
      <c r="D92" s="79"/>
      <c r="E92" s="80"/>
      <c r="F92" s="79"/>
      <c r="G92" s="80"/>
      <c r="H92" s="79"/>
      <c r="I92" s="80"/>
      <c r="J92" s="82"/>
      <c r="K92" s="82"/>
    </row>
    <row r="93" spans="1:11" ht="33.950000000000003" customHeight="1" x14ac:dyDescent="0.2">
      <c r="A93" s="26"/>
      <c r="B93" s="27" t="s">
        <v>60</v>
      </c>
      <c r="C93" s="28" t="s">
        <v>61</v>
      </c>
      <c r="D93" s="83" t="s">
        <v>62</v>
      </c>
      <c r="E93" s="84"/>
      <c r="F93" s="77">
        <v>0</v>
      </c>
      <c r="G93" s="78"/>
      <c r="H93" s="96">
        <v>36421941</v>
      </c>
      <c r="I93" s="97"/>
      <c r="J93" s="77">
        <f>F93+H93</f>
        <v>36421941</v>
      </c>
      <c r="K93" s="78"/>
    </row>
    <row r="94" spans="1:11" ht="109.35" customHeight="1" x14ac:dyDescent="0.2">
      <c r="A94" s="29"/>
      <c r="B94" s="30" t="s">
        <v>63</v>
      </c>
      <c r="C94" s="31" t="s">
        <v>61</v>
      </c>
      <c r="D94" s="57" t="s">
        <v>81</v>
      </c>
      <c r="E94" s="58"/>
      <c r="F94" s="77">
        <v>0</v>
      </c>
      <c r="G94" s="78"/>
      <c r="H94" s="77">
        <f>5000000+5000000+5000000+539263.14</f>
        <v>15539263.140000001</v>
      </c>
      <c r="I94" s="78"/>
      <c r="J94" s="77">
        <f>F94+H94</f>
        <v>15539263.140000001</v>
      </c>
      <c r="K94" s="78"/>
    </row>
    <row r="95" spans="1:11" ht="21.2" customHeight="1" x14ac:dyDescent="0.2">
      <c r="A95" s="29">
        <v>2</v>
      </c>
      <c r="B95" s="24" t="s">
        <v>65</v>
      </c>
      <c r="C95" s="30"/>
      <c r="D95" s="57"/>
      <c r="E95" s="58"/>
      <c r="F95" s="69"/>
      <c r="G95" s="70"/>
      <c r="H95" s="79"/>
      <c r="I95" s="80"/>
      <c r="J95" s="81"/>
      <c r="K95" s="81"/>
    </row>
    <row r="96" spans="1:11" ht="70.7" customHeight="1" x14ac:dyDescent="0.2">
      <c r="A96" s="32"/>
      <c r="B96" s="30" t="s">
        <v>66</v>
      </c>
      <c r="C96" s="31" t="s">
        <v>67</v>
      </c>
      <c r="D96" s="57" t="s">
        <v>68</v>
      </c>
      <c r="E96" s="58"/>
      <c r="F96" s="72">
        <v>0</v>
      </c>
      <c r="G96" s="73"/>
      <c r="H96" s="74">
        <v>1</v>
      </c>
      <c r="I96" s="75"/>
      <c r="J96" s="76">
        <f t="shared" ref="J96:J98" si="11">F96+H96</f>
        <v>1</v>
      </c>
      <c r="K96" s="76"/>
    </row>
    <row r="97" spans="1:11" ht="47.65" customHeight="1" x14ac:dyDescent="0.2">
      <c r="A97" s="33"/>
      <c r="B97" s="27" t="s">
        <v>69</v>
      </c>
      <c r="C97" s="28" t="s">
        <v>70</v>
      </c>
      <c r="D97" s="83" t="s">
        <v>71</v>
      </c>
      <c r="E97" s="84"/>
      <c r="F97" s="88">
        <v>0</v>
      </c>
      <c r="G97" s="89"/>
      <c r="H97" s="93">
        <v>562.5</v>
      </c>
      <c r="I97" s="94"/>
      <c r="J97" s="95">
        <f t="shared" si="11"/>
        <v>562.5</v>
      </c>
      <c r="K97" s="95"/>
    </row>
    <row r="98" spans="1:11" ht="41.45" customHeight="1" x14ac:dyDescent="0.2">
      <c r="A98" s="33"/>
      <c r="B98" s="27" t="s">
        <v>87</v>
      </c>
      <c r="C98" s="34" t="s">
        <v>73</v>
      </c>
      <c r="D98" s="83" t="s">
        <v>71</v>
      </c>
      <c r="E98" s="84"/>
      <c r="F98" s="88">
        <v>0</v>
      </c>
      <c r="G98" s="89"/>
      <c r="H98" s="90">
        <v>150</v>
      </c>
      <c r="I98" s="91"/>
      <c r="J98" s="92">
        <f t="shared" si="11"/>
        <v>150</v>
      </c>
      <c r="K98" s="92"/>
    </row>
    <row r="99" spans="1:11" ht="23.1" customHeight="1" x14ac:dyDescent="0.2">
      <c r="A99" s="29">
        <v>3</v>
      </c>
      <c r="B99" s="24" t="s">
        <v>74</v>
      </c>
      <c r="C99" s="30"/>
      <c r="D99" s="57"/>
      <c r="E99" s="58"/>
      <c r="F99" s="67"/>
      <c r="G99" s="68"/>
      <c r="H99" s="69"/>
      <c r="I99" s="70"/>
      <c r="J99" s="71"/>
      <c r="K99" s="71"/>
    </row>
    <row r="100" spans="1:11" ht="30.6" customHeight="1" x14ac:dyDescent="0.2">
      <c r="A100" s="29"/>
      <c r="B100" s="35" t="s">
        <v>75</v>
      </c>
      <c r="C100" s="30" t="s">
        <v>61</v>
      </c>
      <c r="D100" s="57" t="s">
        <v>71</v>
      </c>
      <c r="E100" s="58"/>
      <c r="F100" s="62">
        <v>0</v>
      </c>
      <c r="G100" s="63"/>
      <c r="H100" s="64">
        <f>H93/H97</f>
        <v>64750.117333333335</v>
      </c>
      <c r="I100" s="65"/>
      <c r="J100" s="66">
        <f t="shared" ref="J100" si="12">F100+H100</f>
        <v>64750.117333333335</v>
      </c>
      <c r="K100" s="66"/>
    </row>
    <row r="101" spans="1:11" ht="20.45" customHeight="1" x14ac:dyDescent="0.2">
      <c r="A101" s="29">
        <v>4</v>
      </c>
      <c r="B101" s="24" t="s">
        <v>76</v>
      </c>
      <c r="C101" s="30"/>
      <c r="D101" s="57"/>
      <c r="E101" s="58"/>
      <c r="F101" s="67"/>
      <c r="G101" s="68"/>
      <c r="H101" s="69"/>
      <c r="I101" s="70"/>
      <c r="J101" s="71"/>
      <c r="K101" s="71"/>
    </row>
    <row r="102" spans="1:11" ht="41.45" customHeight="1" x14ac:dyDescent="0.2">
      <c r="A102" s="32"/>
      <c r="B102" s="30" t="s">
        <v>88</v>
      </c>
      <c r="C102" s="30" t="s">
        <v>78</v>
      </c>
      <c r="D102" s="57" t="s">
        <v>71</v>
      </c>
      <c r="E102" s="58"/>
      <c r="F102" s="59">
        <v>0</v>
      </c>
      <c r="G102" s="59"/>
      <c r="H102" s="60">
        <v>42.7</v>
      </c>
      <c r="I102" s="60"/>
      <c r="J102" s="59">
        <f t="shared" ref="J102" si="13">F102+H102</f>
        <v>42.7</v>
      </c>
      <c r="K102" s="59"/>
    </row>
    <row r="103" spans="1:11" ht="23.1" customHeight="1" x14ac:dyDescent="0.2">
      <c r="A103" s="19"/>
      <c r="B103" s="85" t="s">
        <v>89</v>
      </c>
      <c r="C103" s="86"/>
      <c r="D103" s="86"/>
      <c r="E103" s="86"/>
      <c r="F103" s="86"/>
      <c r="G103" s="86"/>
      <c r="H103" s="86"/>
      <c r="I103" s="87"/>
      <c r="J103" s="85"/>
      <c r="K103" s="87"/>
    </row>
    <row r="104" spans="1:11" ht="21.2" customHeight="1" x14ac:dyDescent="0.2">
      <c r="A104" s="21">
        <v>1</v>
      </c>
      <c r="B104" s="24" t="s">
        <v>59</v>
      </c>
      <c r="C104" s="25"/>
      <c r="D104" s="79"/>
      <c r="E104" s="80"/>
      <c r="F104" s="79"/>
      <c r="G104" s="80"/>
      <c r="H104" s="79"/>
      <c r="I104" s="80"/>
      <c r="J104" s="82"/>
      <c r="K104" s="82"/>
    </row>
    <row r="105" spans="1:11" ht="29.85" customHeight="1" x14ac:dyDescent="0.2">
      <c r="A105" s="26"/>
      <c r="B105" s="27" t="s">
        <v>60</v>
      </c>
      <c r="C105" s="28" t="s">
        <v>61</v>
      </c>
      <c r="D105" s="83" t="s">
        <v>62</v>
      </c>
      <c r="E105" s="84"/>
      <c r="F105" s="77">
        <v>0</v>
      </c>
      <c r="G105" s="78"/>
      <c r="H105" s="77">
        <v>118827</v>
      </c>
      <c r="I105" s="78"/>
      <c r="J105" s="77">
        <f>F105+H105</f>
        <v>118827</v>
      </c>
      <c r="K105" s="78"/>
    </row>
    <row r="106" spans="1:11" ht="38.1" customHeight="1" x14ac:dyDescent="0.2">
      <c r="A106" s="29"/>
      <c r="B106" s="30" t="s">
        <v>63</v>
      </c>
      <c r="C106" s="31" t="s">
        <v>61</v>
      </c>
      <c r="D106" s="57" t="s">
        <v>90</v>
      </c>
      <c r="E106" s="58"/>
      <c r="F106" s="77">
        <v>0</v>
      </c>
      <c r="G106" s="78"/>
      <c r="H106" s="77">
        <f>108534.57+10292.43</f>
        <v>118827</v>
      </c>
      <c r="I106" s="78"/>
      <c r="J106" s="77">
        <f>F106+H106</f>
        <v>118827</v>
      </c>
      <c r="K106" s="78"/>
    </row>
    <row r="107" spans="1:11" ht="21.2" customHeight="1" x14ac:dyDescent="0.2">
      <c r="A107" s="29">
        <v>2</v>
      </c>
      <c r="B107" s="24" t="s">
        <v>65</v>
      </c>
      <c r="C107" s="30"/>
      <c r="D107" s="57"/>
      <c r="E107" s="58"/>
      <c r="F107" s="69"/>
      <c r="G107" s="70"/>
      <c r="H107" s="79"/>
      <c r="I107" s="80"/>
      <c r="J107" s="81"/>
      <c r="K107" s="81"/>
    </row>
    <row r="108" spans="1:11" ht="41.45" customHeight="1" x14ac:dyDescent="0.2">
      <c r="A108" s="32"/>
      <c r="B108" s="30" t="s">
        <v>66</v>
      </c>
      <c r="C108" s="31" t="s">
        <v>67</v>
      </c>
      <c r="D108" s="57" t="s">
        <v>90</v>
      </c>
      <c r="E108" s="58"/>
      <c r="F108" s="72">
        <v>0</v>
      </c>
      <c r="G108" s="73"/>
      <c r="H108" s="74">
        <v>1</v>
      </c>
      <c r="I108" s="75"/>
      <c r="J108" s="76">
        <f t="shared" ref="J108" si="14">F108+H108</f>
        <v>1</v>
      </c>
      <c r="K108" s="76"/>
    </row>
    <row r="109" spans="1:11" ht="17.649999999999999" customHeight="1" x14ac:dyDescent="0.2">
      <c r="A109" s="29">
        <v>3</v>
      </c>
      <c r="B109" s="24" t="s">
        <v>74</v>
      </c>
      <c r="C109" s="30"/>
      <c r="D109" s="57"/>
      <c r="E109" s="58"/>
      <c r="F109" s="67"/>
      <c r="G109" s="68"/>
      <c r="H109" s="69"/>
      <c r="I109" s="70"/>
      <c r="J109" s="71"/>
      <c r="K109" s="71"/>
    </row>
    <row r="110" spans="1:11" ht="36.75" customHeight="1" x14ac:dyDescent="0.2">
      <c r="A110" s="29"/>
      <c r="B110" s="25" t="s">
        <v>91</v>
      </c>
      <c r="C110" s="30" t="s">
        <v>61</v>
      </c>
      <c r="D110" s="57" t="s">
        <v>71</v>
      </c>
      <c r="E110" s="58"/>
      <c r="F110" s="62">
        <v>0</v>
      </c>
      <c r="G110" s="63"/>
      <c r="H110" s="64">
        <f>10292.43+108534.57</f>
        <v>118827</v>
      </c>
      <c r="I110" s="65"/>
      <c r="J110" s="66">
        <f t="shared" ref="J110" si="15">F110+H110</f>
        <v>118827</v>
      </c>
      <c r="K110" s="66"/>
    </row>
    <row r="111" spans="1:11" ht="17.649999999999999" customHeight="1" x14ac:dyDescent="0.2">
      <c r="A111" s="29">
        <v>4</v>
      </c>
      <c r="B111" s="24" t="s">
        <v>76</v>
      </c>
      <c r="C111" s="30"/>
      <c r="D111" s="57"/>
      <c r="E111" s="58"/>
      <c r="F111" s="67"/>
      <c r="G111" s="68"/>
      <c r="H111" s="69"/>
      <c r="I111" s="70"/>
      <c r="J111" s="71"/>
      <c r="K111" s="71"/>
    </row>
    <row r="112" spans="1:11" ht="41.45" customHeight="1" x14ac:dyDescent="0.2">
      <c r="A112" s="32"/>
      <c r="B112" s="30" t="s">
        <v>92</v>
      </c>
      <c r="C112" s="30" t="s">
        <v>78</v>
      </c>
      <c r="D112" s="57" t="s">
        <v>71</v>
      </c>
      <c r="E112" s="58"/>
      <c r="F112" s="59">
        <v>0</v>
      </c>
      <c r="G112" s="59"/>
      <c r="H112" s="60">
        <v>100</v>
      </c>
      <c r="I112" s="60"/>
      <c r="J112" s="59">
        <f t="shared" ref="J112" si="16">F112+H112</f>
        <v>100</v>
      </c>
      <c r="K112" s="59"/>
    </row>
    <row r="113" spans="1:11" s="39" customFormat="1" ht="31.9" customHeight="1" x14ac:dyDescent="0.25">
      <c r="A113" s="54" t="s">
        <v>93</v>
      </c>
      <c r="B113" s="55"/>
      <c r="C113" s="55"/>
      <c r="D113" s="36"/>
      <c r="E113" s="37"/>
      <c r="F113" s="38"/>
      <c r="G113" s="38"/>
      <c r="H113" s="61" t="s">
        <v>94</v>
      </c>
      <c r="I113" s="61"/>
      <c r="J113" s="61"/>
      <c r="K113" s="61"/>
    </row>
    <row r="114" spans="1:11" s="39" customFormat="1" ht="13.15" customHeight="1" x14ac:dyDescent="0.2">
      <c r="A114" s="40"/>
      <c r="B114" s="41"/>
      <c r="C114" s="41"/>
      <c r="E114" s="42" t="s">
        <v>95</v>
      </c>
      <c r="F114" s="43"/>
      <c r="G114" s="43"/>
      <c r="H114" s="51" t="s">
        <v>96</v>
      </c>
      <c r="I114" s="51"/>
      <c r="J114" s="51"/>
      <c r="K114" s="51"/>
    </row>
    <row r="115" spans="1:11" s="39" customFormat="1" ht="55.15" customHeight="1" x14ac:dyDescent="0.2">
      <c r="A115" s="48" t="s">
        <v>97</v>
      </c>
      <c r="B115" s="52"/>
      <c r="C115" s="52"/>
      <c r="E115" s="44"/>
      <c r="F115" s="44"/>
      <c r="G115" s="44"/>
      <c r="H115" s="53"/>
      <c r="I115" s="53"/>
      <c r="J115" s="53"/>
      <c r="K115" s="53"/>
    </row>
    <row r="116" spans="1:11" s="39" customFormat="1" ht="18.75" customHeight="1" x14ac:dyDescent="0.25">
      <c r="A116" s="54" t="s">
        <v>98</v>
      </c>
      <c r="B116" s="55"/>
      <c r="C116" s="55"/>
      <c r="D116" s="36"/>
      <c r="E116" s="37"/>
      <c r="F116" s="38"/>
      <c r="G116" s="38"/>
      <c r="H116" s="56" t="s">
        <v>99</v>
      </c>
      <c r="I116" s="56"/>
      <c r="J116" s="56"/>
      <c r="K116" s="56"/>
    </row>
    <row r="117" spans="1:11" s="39" customFormat="1" ht="10.9" customHeight="1" x14ac:dyDescent="0.2">
      <c r="A117" s="48"/>
      <c r="B117" s="48"/>
      <c r="C117" s="48"/>
      <c r="E117" s="42" t="s">
        <v>95</v>
      </c>
      <c r="F117" s="42"/>
      <c r="G117" s="43"/>
      <c r="H117" s="51" t="s">
        <v>96</v>
      </c>
      <c r="I117" s="51"/>
      <c r="J117" s="51"/>
      <c r="K117" s="51"/>
    </row>
    <row r="118" spans="1:11" s="39" customFormat="1" ht="34.5" customHeight="1" x14ac:dyDescent="0.2">
      <c r="A118" s="48" t="s">
        <v>100</v>
      </c>
      <c r="B118" s="48"/>
      <c r="C118" s="48"/>
      <c r="E118" s="45"/>
      <c r="F118" s="45"/>
      <c r="G118" s="44"/>
      <c r="H118" s="49"/>
      <c r="I118" s="49"/>
      <c r="J118" s="49"/>
      <c r="K118" s="49"/>
    </row>
    <row r="119" spans="1:11" ht="15.75" customHeight="1" x14ac:dyDescent="0.2">
      <c r="A119" s="46"/>
      <c r="B119" s="50" t="s">
        <v>101</v>
      </c>
      <c r="C119" s="50"/>
      <c r="D119" s="50"/>
      <c r="E119" s="39"/>
      <c r="F119" s="39"/>
      <c r="G119" s="39"/>
      <c r="H119" s="39"/>
      <c r="I119" s="39"/>
      <c r="J119" s="39"/>
      <c r="K119" s="39"/>
    </row>
    <row r="120" spans="1:11" ht="12.75" customHeight="1" x14ac:dyDescent="0.2">
      <c r="A120" s="46"/>
      <c r="B120" s="47"/>
      <c r="C120" s="47"/>
      <c r="D120" s="47"/>
      <c r="E120" s="39"/>
      <c r="F120" s="39"/>
      <c r="G120" s="39"/>
      <c r="H120" s="39"/>
      <c r="I120" s="39"/>
      <c r="J120" s="39"/>
      <c r="K120" s="39"/>
    </row>
  </sheetData>
  <mergeCells count="321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J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J15"/>
    <mergeCell ref="B29:H29"/>
    <mergeCell ref="B30:H30"/>
    <mergeCell ref="B31:H31"/>
    <mergeCell ref="A32:K32"/>
    <mergeCell ref="A33:K33"/>
    <mergeCell ref="B35:H35"/>
    <mergeCell ref="A22:K22"/>
    <mergeCell ref="A23:K23"/>
    <mergeCell ref="A24:K24"/>
    <mergeCell ref="A25:K25"/>
    <mergeCell ref="A26:K26"/>
    <mergeCell ref="A27:K27"/>
    <mergeCell ref="B40:C40"/>
    <mergeCell ref="D40:E40"/>
    <mergeCell ref="F40:G40"/>
    <mergeCell ref="H40:I40"/>
    <mergeCell ref="B41:C41"/>
    <mergeCell ref="D41:E41"/>
    <mergeCell ref="F41:G41"/>
    <mergeCell ref="H41:I41"/>
    <mergeCell ref="B36:H36"/>
    <mergeCell ref="A37:H37"/>
    <mergeCell ref="A38:I38"/>
    <mergeCell ref="B39:C39"/>
    <mergeCell ref="D39:E39"/>
    <mergeCell ref="F39:G39"/>
    <mergeCell ref="H39:I39"/>
    <mergeCell ref="A46:C46"/>
    <mergeCell ref="D46:E46"/>
    <mergeCell ref="F46:G46"/>
    <mergeCell ref="H46:I46"/>
    <mergeCell ref="A47:C47"/>
    <mergeCell ref="D47:E47"/>
    <mergeCell ref="F47:G47"/>
    <mergeCell ref="H47:I47"/>
    <mergeCell ref="A42:C42"/>
    <mergeCell ref="D42:E42"/>
    <mergeCell ref="F42:G42"/>
    <mergeCell ref="H42:I42"/>
    <mergeCell ref="A44:H44"/>
    <mergeCell ref="A45:I45"/>
    <mergeCell ref="A50:C50"/>
    <mergeCell ref="D50:E50"/>
    <mergeCell ref="F50:G50"/>
    <mergeCell ref="H50:I50"/>
    <mergeCell ref="A52:H52"/>
    <mergeCell ref="D53:E53"/>
    <mergeCell ref="F53:G53"/>
    <mergeCell ref="H53:I53"/>
    <mergeCell ref="A48:C48"/>
    <mergeCell ref="D48:E48"/>
    <mergeCell ref="F48:G48"/>
    <mergeCell ref="H48:I48"/>
    <mergeCell ref="A49:C49"/>
    <mergeCell ref="D49:E49"/>
    <mergeCell ref="F49:G49"/>
    <mergeCell ref="H49:I49"/>
    <mergeCell ref="D56:E56"/>
    <mergeCell ref="F56:G56"/>
    <mergeCell ref="H56:I56"/>
    <mergeCell ref="J56:K56"/>
    <mergeCell ref="D57:E57"/>
    <mergeCell ref="F57:G57"/>
    <mergeCell ref="H57:I57"/>
    <mergeCell ref="J57:K57"/>
    <mergeCell ref="J53:K53"/>
    <mergeCell ref="D54:E54"/>
    <mergeCell ref="F54:G54"/>
    <mergeCell ref="H54:I54"/>
    <mergeCell ref="J54:K54"/>
    <mergeCell ref="B55:I55"/>
    <mergeCell ref="J55:K55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B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B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B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B103:I103"/>
    <mergeCell ref="J103:K103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12:E112"/>
    <mergeCell ref="F112:G112"/>
    <mergeCell ref="H112:I112"/>
    <mergeCell ref="J112:K112"/>
    <mergeCell ref="A113:C113"/>
    <mergeCell ref="H113:K113"/>
    <mergeCell ref="D110:E110"/>
    <mergeCell ref="F110:G110"/>
    <mergeCell ref="H110:I110"/>
    <mergeCell ref="J110:K110"/>
    <mergeCell ref="D111:E111"/>
    <mergeCell ref="F111:G111"/>
    <mergeCell ref="H111:I111"/>
    <mergeCell ref="J111:K111"/>
    <mergeCell ref="A118:C118"/>
    <mergeCell ref="H118:K118"/>
    <mergeCell ref="B119:D119"/>
    <mergeCell ref="H114:K114"/>
    <mergeCell ref="A115:C115"/>
    <mergeCell ref="H115:K115"/>
    <mergeCell ref="A116:C116"/>
    <mergeCell ref="H116:K116"/>
    <mergeCell ref="A117:C117"/>
    <mergeCell ref="H117:K117"/>
  </mergeCells>
  <pageMargins left="0.23622047244094491" right="0.23622047244094491" top="0.55118110236220474" bottom="0.35433070866141736" header="0.31496062992125984" footer="0.31496062992125984"/>
  <pageSetup paperSize="9" scale="54" fitToHeight="5" orientation="landscape" r:id="rId1"/>
  <rowBreaks count="3" manualBreakCount="3">
    <brk id="19" max="10" man="1"/>
    <brk id="58" max="10" man="1"/>
    <brk id="11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0617321 </vt:lpstr>
      <vt:lpstr>'0617321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2024-12-30T12:05:46Z</dcterms:created>
  <dcterms:modified xsi:type="dcterms:W3CDTF">2024-12-30T13:46:40Z</dcterms:modified>
</cp:coreProperties>
</file>