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освіта\"/>
    </mc:Choice>
  </mc:AlternateContent>
  <bookViews>
    <workbookView xWindow="435" yWindow="75" windowWidth="25245" windowHeight="9105"/>
  </bookViews>
  <sheets>
    <sheet name="0611070" sheetId="1" r:id="rId1"/>
  </sheets>
  <definedNames>
    <definedName name="_xlnm.Print_Area" localSheetId="0">'0611070'!$A$1:$K$98</definedName>
  </definedNames>
  <calcPr calcId="152511"/>
</workbook>
</file>

<file path=xl/calcChain.xml><?xml version="1.0" encoding="utf-8"?>
<calcChain xmlns="http://schemas.openxmlformats.org/spreadsheetml/2006/main">
  <c r="J91" i="1" l="1"/>
  <c r="J90" i="1"/>
  <c r="J89" i="1"/>
  <c r="J88" i="1"/>
  <c r="J87" i="1"/>
  <c r="F85" i="1"/>
  <c r="J85" i="1" s="1"/>
  <c r="J84" i="1"/>
  <c r="F83" i="1"/>
  <c r="J83" i="1" s="1"/>
  <c r="F82" i="1"/>
  <c r="J82" i="1" s="1"/>
  <c r="F79" i="1"/>
  <c r="J79" i="1" s="1"/>
  <c r="J78" i="1"/>
  <c r="J77" i="1"/>
  <c r="F76" i="1"/>
  <c r="J76" i="1" s="1"/>
  <c r="H75" i="1"/>
  <c r="J75" i="1" s="1"/>
  <c r="F75" i="1"/>
  <c r="J74" i="1"/>
  <c r="J72" i="1"/>
  <c r="J71" i="1"/>
  <c r="J70" i="1"/>
  <c r="J69" i="1"/>
  <c r="J68" i="1"/>
  <c r="J67" i="1"/>
  <c r="J66" i="1"/>
  <c r="D59" i="1"/>
  <c r="F52" i="1"/>
  <c r="F58" i="1" s="1"/>
  <c r="D52" i="1"/>
  <c r="H51" i="1"/>
  <c r="H50" i="1"/>
  <c r="H49" i="1"/>
  <c r="H48" i="1"/>
  <c r="H52" i="1" s="1"/>
  <c r="D58" i="1" l="1"/>
  <c r="F60" i="1"/>
  <c r="H58" i="1"/>
  <c r="D60" i="1"/>
  <c r="F81" i="1"/>
  <c r="J81" i="1" s="1"/>
  <c r="H59" i="1"/>
  <c r="H60" i="1" l="1"/>
</calcChain>
</file>

<file path=xl/sharedStrings.xml><?xml version="1.0" encoding="utf-8"?>
<sst xmlns="http://schemas.openxmlformats.org/spreadsheetml/2006/main" count="162" uniqueCount="115">
  <si>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</si>
  <si>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</si>
  <si>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</si>
  <si>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</si>
  <si>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</si>
  <si>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</si>
  <si>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</si>
  <si>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</si>
  <si>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</si>
  <si>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</si>
  <si>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</si>
  <si>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 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</si>
  <si>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</si>
  <si>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40 483 020,00 гривень, у тому числі загального фонду — 38 379 360,00 гривень та спеціального фонду — 2 103 660,00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</si>
  <si>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</si>
  <si>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</si>
  <si>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</si>
  <si>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</si>
  <si>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</si>
  <si>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 22.06.2000 року № 1841-III “Про позашкільну освіту”  (із змінами і доповненнями)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</si>
  <si>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</si>
  <si>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</si>
  <si>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</si>
  <si>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</si>
  <si>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26.09.2005 року  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</si>
  <si>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і науки від 05.11.2009 року № 1010 "Про затвердження Положення про центр, палац, будинок, клуб художньої творчості дітей,  юнацтва та молоді, художньо-естетичної творчості учнівської молоді, дитячої та юнацької  творчості, естетичного виховання"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</si>
  <si>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</si>
  <si>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</si>
  <si>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</si>
  <si>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</si>
  <si>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КМУ від 05.10.2009 року № 1124 "Про затвердження Положення про центр розвитку дитини"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</si>
  <si>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</si>
  <si>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06.05.2001 року № 433 "Про затвердження переліку типів позашкільних навчальних закладів і Положення про позашкільний навчальний заклад"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</si>
  <si>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</si>
  <si>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</si>
  <si>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</si>
  <si>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</si>
  <si>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</si>
  <si>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</si>
  <si>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</si>
  <si>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</si>
  <si>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</si>
  <si>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здібностей та обдарувань вихованців, учнів, задоволення їх інтересів, духовних запитів і потреб у професійному визначенні.</t>
    </r>
  </si>
  <si>
    <t> 8.Завдання бюджетної програми:</t>
  </si>
  <si>
    <t>Завдання</t>
  </si>
  <si>
    <t>Забезпечити рівні можливості дівчатам та хлопцям у сфері отримання позашкільної освіти, створити належні умови для збільшення дітей позашкільної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</si>
  <si>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</si>
  <si>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</si>
  <si>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</si>
  <si>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</si>
  <si>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</si>
  <si>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</si>
  <si>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позашкільної освіти</t>
  </si>
  <si>
    <t>Організація роботи пунктів обігріву в закладах освіти</t>
  </si>
  <si>
    <t xml:space="preserve">Проведення капітальних ремонтів </t>
  </si>
  <si>
    <t>Придбання обладнання і предметів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</si>
  <si>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</si>
  <si>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</si>
  <si>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</si>
  <si>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</si>
  <si>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</si>
  <si>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</si>
  <si>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</si>
  <si>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</si>
  <si>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</si>
  <si>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</si>
  <si>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</si>
  <si>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</si>
  <si>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ПЗ - 1</t>
  </si>
  <si>
    <t>Кількість класів (гуртків)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</si>
  <si>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</si>
  <si>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</si>
  <si>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</si>
  <si>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</si>
  <si>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</si>
  <si>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позашкільної освіти</t>
  </si>
  <si>
    <t>грн</t>
  </si>
  <si>
    <t>Рішення сесії Хмельницької міської ради від 21.12.2022 року № 12</t>
  </si>
  <si>
    <t>продукту</t>
  </si>
  <si>
    <t>Кількість дітей, які отримують позашкільну освіту</t>
  </si>
  <si>
    <t>осіб</t>
  </si>
  <si>
    <t>Мережа, звіт ПЗ-1</t>
  </si>
  <si>
    <t>Чисельність дітей в розрахунку на одного педагогічного працівника</t>
  </si>
  <si>
    <t>Розрахунок</t>
  </si>
  <si>
    <t>Чисельність дітей в розрахунку на одну штатну одиницю</t>
  </si>
  <si>
    <t>Кількість закладів, в яких буде проведений капітальний ремонт</t>
  </si>
  <si>
    <t>Рішення сесії від 22.05.2024 № 6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</si>
  <si>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</si>
  <si>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</si>
  <si>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позашкільної освіти</t>
  </si>
  <si>
    <t>л</t>
  </si>
  <si>
    <t>ефективності</t>
  </si>
  <si>
    <t>Витрати на одну дитину, яка отримує позашкільну освіту</t>
  </si>
  <si>
    <t>Середня наповнюваність гуртків</t>
  </si>
  <si>
    <t>Середньорічна кількість дітей на один заклад позашкільної освіти</t>
  </si>
  <si>
    <t>Середні витрати на капітальний ремонт одного закладу</t>
  </si>
  <si>
    <t>Середні витрати на один пункт обігріву</t>
  </si>
  <si>
    <t>якості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</si>
  <si>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</si>
  <si>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</si>
  <si>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</si>
  <si>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дітей, які візьмуть участь у тренувально-оздоровчих зборах</t>
  </si>
  <si>
    <t>Відсоток будівельної готовності по утеплення фасаду та сходового майданчика перед Палацом творчості дітей та юнацтва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</si>
  <si>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</si>
  <si>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</si>
  <si>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</si>
  <si>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</si>
  <si>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</si>
  <si>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</si>
  <si>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</si>
  <si>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</si>
  <si>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</si>
  <si>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</si>
  <si>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</si>
  <si>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6 червня 2024 року № 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</si>
</sst>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0.0"/>
    <numFmt numFmtId="165" formatCode="_-* #,##0\ _₴_-;\-* #,##0\ _₴_-;_-* &quot;-&quot;??\ _₴_-;_-@_-"/>
    <numFmt numFmtId="166" formatCode="#,##0.00\ _₴"/>
    <numFmt numFmtId="167" formatCode="#,##0\ _₴"/>
    <numFmt numFmtId="168" formatCode="#,##0.0\ _₴"/>
  </numFmts>
  <fonts count="31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6" borderId="14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vertical="center" wrapText="1"/>
    </xf>
    <xf numFmtId="168" fontId="3" fillId="0" borderId="3" xfId="1" applyNumberFormat="1" applyFont="1" applyFill="1" applyBorder="1" applyAlignment="1">
      <alignment horizontal="center" vertical="center" wrapText="1"/>
    </xf>
    <xf numFmtId="168" fontId="3" fillId="0" borderId="5" xfId="1" applyNumberFormat="1" applyFont="1" applyFill="1" applyBorder="1" applyAlignment="1">
      <alignment horizontal="center" vertical="center" wrapText="1"/>
    </xf>
    <xf numFmtId="168" fontId="17" fillId="0" borderId="3" xfId="1" applyNumberFormat="1" applyFont="1" applyFill="1" applyBorder="1" applyAlignment="1">
      <alignment horizontal="center" vertical="center" wrapText="1"/>
    </xf>
    <xf numFmtId="168" fontId="17" fillId="0" borderId="5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43" fontId="9" fillId="0" borderId="2" xfId="0" applyNumberFormat="1" applyFont="1" applyFill="1" applyBorder="1" applyAlignment="1">
      <alignment horizontal="center" vertical="center" wrapText="1" shrinkToFit="1"/>
    </xf>
    <xf numFmtId="43" fontId="3" fillId="0" borderId="2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3" fontId="11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 shrinkToFit="1"/>
    </xf>
    <xf numFmtId="164" fontId="11" fillId="0" borderId="2" xfId="0" applyNumberFormat="1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R110"/>
  <sheetViews>
    <sheetView tabSelected="1" view="pageBreakPreview" zoomScale="70" zoomScaleNormal="80" zoomScaleSheetLayoutView="70" workbookViewId="0">
      <selection activeCell="A3" sqref="A3:K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6.6640625" style="1" customWidth="1"/>
    <col min="13" max="13" width="22.5" style="1" customWidth="1"/>
    <col min="14" max="14" width="16.1640625" style="1" customWidth="1"/>
    <col min="15" max="15" width="12.1640625" style="1" bestFit="1" customWidth="1"/>
    <col min="16" max="16" width="13" style="1" bestFit="1" customWidth="1"/>
    <col min="17" max="16384" width="9.33203125" style="1"/>
  </cols>
  <sheetData>
    <row r="1" spans="1:14" ht="92.25" customHeight="1" x14ac:dyDescent="0.2">
      <c r="B1" s="2"/>
      <c r="C1" s="2"/>
      <c r="D1" s="2"/>
      <c r="E1" s="2"/>
      <c r="F1" s="2"/>
      <c r="G1" s="145" t="s">
        <v>0</v>
      </c>
      <c r="H1" s="146"/>
      <c r="I1" s="146"/>
      <c r="J1" s="146"/>
      <c r="K1" s="146"/>
    </row>
    <row r="2" spans="1:14" ht="117.75" customHeight="1" x14ac:dyDescent="0.2">
      <c r="B2" s="2"/>
      <c r="C2" s="2"/>
      <c r="D2" s="2"/>
      <c r="E2" s="2"/>
      <c r="F2" s="2"/>
      <c r="G2" s="147" t="s">
        <v>114</v>
      </c>
      <c r="H2" s="147"/>
      <c r="I2" s="147"/>
      <c r="J2" s="147"/>
      <c r="K2" s="147"/>
    </row>
    <row r="3" spans="1:14" ht="37.5" customHeight="1" x14ac:dyDescent="0.2">
      <c r="A3" s="148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ht="126" customHeight="1" x14ac:dyDescent="0.2">
      <c r="A4" s="3" t="s">
        <v>2</v>
      </c>
      <c r="B4" s="142" t="s">
        <v>3</v>
      </c>
      <c r="C4" s="142"/>
      <c r="D4" s="142"/>
      <c r="E4" s="142"/>
      <c r="F4" s="142"/>
      <c r="G4" s="55" t="s">
        <v>4</v>
      </c>
      <c r="H4" s="55"/>
      <c r="I4" s="55"/>
      <c r="J4" s="55"/>
      <c r="K4" s="55"/>
    </row>
    <row r="5" spans="1:14" ht="126" customHeight="1" x14ac:dyDescent="0.2">
      <c r="A5" s="4" t="s">
        <v>5</v>
      </c>
      <c r="B5" s="142" t="s">
        <v>6</v>
      </c>
      <c r="C5" s="142"/>
      <c r="D5" s="142"/>
      <c r="E5" s="142"/>
      <c r="F5" s="142"/>
      <c r="G5" s="142" t="s">
        <v>7</v>
      </c>
      <c r="H5" s="142"/>
      <c r="I5" s="142"/>
      <c r="J5" s="142"/>
      <c r="K5" s="142"/>
    </row>
    <row r="6" spans="1:14" ht="136.5" customHeight="1" x14ac:dyDescent="0.2">
      <c r="A6" s="4" t="s">
        <v>8</v>
      </c>
      <c r="B6" s="55" t="s">
        <v>9</v>
      </c>
      <c r="C6" s="142"/>
      <c r="D6" s="5" t="s">
        <v>10</v>
      </c>
      <c r="E6" s="143" t="s">
        <v>11</v>
      </c>
      <c r="F6" s="142"/>
      <c r="G6" s="55" t="s">
        <v>12</v>
      </c>
      <c r="H6" s="142"/>
      <c r="I6" s="142"/>
      <c r="J6" s="142"/>
      <c r="K6" s="142"/>
    </row>
    <row r="7" spans="1:14" ht="27" customHeight="1" x14ac:dyDescent="0.2">
      <c r="A7" s="120" t="s">
        <v>13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6"/>
      <c r="M7" s="6"/>
      <c r="N7" s="6"/>
    </row>
    <row r="8" spans="1:14" ht="22.15" customHeight="1" x14ac:dyDescent="0.2">
      <c r="A8" s="144" t="s">
        <v>14</v>
      </c>
      <c r="B8" s="144"/>
      <c r="C8" s="144"/>
      <c r="D8" s="144"/>
      <c r="E8" s="144"/>
      <c r="F8" s="144"/>
      <c r="G8" s="144"/>
      <c r="H8" s="144"/>
      <c r="I8" s="7"/>
      <c r="J8" s="7"/>
      <c r="K8" s="7"/>
    </row>
    <row r="9" spans="1:14" ht="19.149999999999999" customHeight="1" x14ac:dyDescent="0.2">
      <c r="A9" s="137" t="s">
        <v>15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4" ht="20.45" customHeight="1" x14ac:dyDescent="0.2">
      <c r="A10" s="137" t="s">
        <v>16</v>
      </c>
      <c r="B10" s="137"/>
      <c r="C10" s="137"/>
      <c r="D10" s="137"/>
      <c r="E10" s="137"/>
      <c r="F10" s="137"/>
      <c r="G10" s="137"/>
      <c r="H10" s="137"/>
      <c r="I10" s="137"/>
      <c r="J10" s="8"/>
      <c r="K10" s="8"/>
    </row>
    <row r="11" spans="1:14" ht="20.45" customHeight="1" x14ac:dyDescent="0.2">
      <c r="A11" s="137" t="s">
        <v>17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4" ht="22.15" customHeight="1" x14ac:dyDescent="0.2">
      <c r="A12" s="137" t="s">
        <v>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4" ht="23.25" customHeight="1" x14ac:dyDescent="0.2">
      <c r="A13" s="137" t="s">
        <v>19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4" ht="23.25" customHeight="1" x14ac:dyDescent="0.2">
      <c r="A14" s="137" t="s">
        <v>20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4" ht="19.149999999999999" customHeight="1" x14ac:dyDescent="0.2">
      <c r="A15" s="137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4" ht="23.1" customHeight="1" x14ac:dyDescent="0.2">
      <c r="A16" s="137" t="s">
        <v>22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21.75" customHeight="1" x14ac:dyDescent="0.2">
      <c r="A17" s="137" t="s">
        <v>23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31.7" customHeight="1" x14ac:dyDescent="0.2">
      <c r="A18" s="139" t="s">
        <v>24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37.35" customHeight="1" x14ac:dyDescent="0.2">
      <c r="A19" s="139" t="s">
        <v>25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ht="31.7" customHeight="1" x14ac:dyDescent="0.2">
      <c r="A20" s="137" t="s">
        <v>26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42.75" customHeight="1" x14ac:dyDescent="0.2">
      <c r="A21" s="139" t="s">
        <v>27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24" customHeight="1" x14ac:dyDescent="0.2">
      <c r="A22" s="137" t="s">
        <v>28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44.45" customHeight="1" x14ac:dyDescent="0.2">
      <c r="A23" s="139" t="s">
        <v>29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ht="23.25" customHeight="1" x14ac:dyDescent="0.2">
      <c r="A24" s="137" t="s">
        <v>30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ht="23.25" customHeight="1" x14ac:dyDescent="0.2">
      <c r="A25" s="137" t="s">
        <v>31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ht="25.15" customHeight="1" x14ac:dyDescent="0.2">
      <c r="A26" s="137" t="s">
        <v>32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48.2" customHeight="1" x14ac:dyDescent="0.2">
      <c r="A27" s="137" t="s">
        <v>33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ht="19.7" customHeight="1" x14ac:dyDescent="0.2">
      <c r="A28" s="137" t="s">
        <v>34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22.7" customHeight="1" x14ac:dyDescent="0.2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1" ht="19.5" customHeight="1" x14ac:dyDescent="0.2">
      <c r="A30" s="137" t="s">
        <v>36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9.5" customHeight="1" x14ac:dyDescent="0.2">
      <c r="A31" s="138" t="s">
        <v>37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ht="23.25" customHeight="1" x14ac:dyDescent="0.2">
      <c r="A32" s="120" t="s">
        <v>38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 customHeight="1" x14ac:dyDescent="0.2">
      <c r="A34" s="9" t="s">
        <v>39</v>
      </c>
      <c r="B34" s="121" t="s">
        <v>40</v>
      </c>
      <c r="C34" s="121"/>
      <c r="D34" s="121"/>
      <c r="E34" s="121"/>
      <c r="F34" s="121"/>
      <c r="G34" s="121"/>
      <c r="H34" s="121"/>
      <c r="I34" s="10"/>
      <c r="J34" s="10"/>
      <c r="K34" s="10"/>
    </row>
    <row r="35" spans="1:11" ht="34.5" customHeight="1" x14ac:dyDescent="0.2">
      <c r="A35" s="11">
        <v>1</v>
      </c>
      <c r="B35" s="70" t="s">
        <v>41</v>
      </c>
      <c r="C35" s="70"/>
      <c r="D35" s="70"/>
      <c r="E35" s="70"/>
      <c r="F35" s="70"/>
      <c r="G35" s="70"/>
      <c r="H35" s="70"/>
      <c r="I35" s="10"/>
      <c r="J35" s="10"/>
      <c r="K35" s="10"/>
    </row>
    <row r="36" spans="1:11" ht="12.2" customHeight="1" x14ac:dyDescent="0.2">
      <c r="A36" s="12"/>
      <c r="B36" s="3"/>
      <c r="C36" s="3"/>
      <c r="D36" s="3"/>
      <c r="E36" s="3"/>
      <c r="F36" s="3"/>
      <c r="G36" s="3"/>
      <c r="H36" s="3"/>
      <c r="I36" s="10"/>
      <c r="J36" s="10"/>
      <c r="K36" s="10"/>
    </row>
    <row r="37" spans="1:11" ht="23.25" customHeight="1" x14ac:dyDescent="0.2">
      <c r="A37" s="120" t="s">
        <v>42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ht="10.5" hidden="1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3.25" customHeight="1" x14ac:dyDescent="0.2">
      <c r="A39" s="120" t="s">
        <v>43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23.25" customHeight="1" x14ac:dyDescent="0.2">
      <c r="A41" s="9" t="s">
        <v>39</v>
      </c>
      <c r="B41" s="121" t="s">
        <v>44</v>
      </c>
      <c r="C41" s="121"/>
      <c r="D41" s="121"/>
      <c r="E41" s="121"/>
      <c r="F41" s="121"/>
      <c r="G41" s="121"/>
      <c r="H41" s="121"/>
      <c r="I41" s="10"/>
      <c r="J41" s="10"/>
      <c r="K41" s="10"/>
    </row>
    <row r="42" spans="1:11" ht="35.450000000000003" customHeight="1" x14ac:dyDescent="0.2">
      <c r="A42" s="13">
        <v>1</v>
      </c>
      <c r="B42" s="84" t="s">
        <v>45</v>
      </c>
      <c r="C42" s="123"/>
      <c r="D42" s="123"/>
      <c r="E42" s="123"/>
      <c r="F42" s="123"/>
      <c r="G42" s="123"/>
      <c r="H42" s="85"/>
      <c r="I42" s="10"/>
      <c r="J42" s="10"/>
      <c r="K42" s="10"/>
    </row>
    <row r="43" spans="1:11" ht="8.4499999999999993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2.7" customHeight="1" x14ac:dyDescent="0.2">
      <c r="A44" s="120" t="s">
        <v>46</v>
      </c>
      <c r="B44" s="120"/>
      <c r="C44" s="120"/>
      <c r="D44" s="120"/>
      <c r="E44" s="120"/>
      <c r="F44" s="120"/>
      <c r="G44" s="120"/>
      <c r="H44" s="120"/>
      <c r="I44" s="10"/>
      <c r="J44" s="10"/>
      <c r="K44" s="10"/>
    </row>
    <row r="45" spans="1:11" ht="16.5" customHeight="1" x14ac:dyDescent="0.2">
      <c r="A45" s="130" t="s">
        <v>47</v>
      </c>
      <c r="B45" s="130"/>
      <c r="C45" s="130"/>
      <c r="D45" s="130"/>
      <c r="E45" s="130"/>
      <c r="F45" s="130"/>
      <c r="G45" s="130"/>
      <c r="H45" s="130"/>
      <c r="I45" s="130"/>
      <c r="J45" s="4"/>
      <c r="K45" s="4"/>
    </row>
    <row r="46" spans="1:11" s="17" customFormat="1" ht="24.75" customHeight="1" x14ac:dyDescent="0.2">
      <c r="A46" s="14" t="s">
        <v>39</v>
      </c>
      <c r="B46" s="121" t="s">
        <v>48</v>
      </c>
      <c r="C46" s="121"/>
      <c r="D46" s="121" t="s">
        <v>49</v>
      </c>
      <c r="E46" s="121"/>
      <c r="F46" s="121" t="s">
        <v>50</v>
      </c>
      <c r="G46" s="121"/>
      <c r="H46" s="121" t="s">
        <v>51</v>
      </c>
      <c r="I46" s="121"/>
      <c r="J46" s="15"/>
      <c r="K46" s="16"/>
    </row>
    <row r="47" spans="1:11" ht="15.75" x14ac:dyDescent="0.2">
      <c r="A47" s="18">
        <v>1</v>
      </c>
      <c r="B47" s="122">
        <v>2</v>
      </c>
      <c r="C47" s="122"/>
      <c r="D47" s="122">
        <v>3</v>
      </c>
      <c r="E47" s="122"/>
      <c r="F47" s="122">
        <v>4</v>
      </c>
      <c r="G47" s="122"/>
      <c r="H47" s="122">
        <v>6</v>
      </c>
      <c r="I47" s="122"/>
      <c r="J47" s="19"/>
      <c r="K47" s="10"/>
    </row>
    <row r="48" spans="1:11" ht="36.75" customHeight="1" x14ac:dyDescent="0.2">
      <c r="A48" s="20">
        <v>1</v>
      </c>
      <c r="B48" s="70" t="s">
        <v>52</v>
      </c>
      <c r="C48" s="70"/>
      <c r="D48" s="124">
        <v>38329360</v>
      </c>
      <c r="E48" s="124"/>
      <c r="F48" s="124">
        <v>745660</v>
      </c>
      <c r="G48" s="124"/>
      <c r="H48" s="124">
        <f>D48+F48</f>
        <v>39075020</v>
      </c>
      <c r="I48" s="124"/>
      <c r="J48" s="21"/>
      <c r="K48" s="10"/>
    </row>
    <row r="49" spans="1:18" ht="32.25" customHeight="1" x14ac:dyDescent="0.2">
      <c r="A49" s="20">
        <v>2</v>
      </c>
      <c r="B49" s="70" t="s">
        <v>53</v>
      </c>
      <c r="C49" s="70"/>
      <c r="D49" s="124">
        <v>50000</v>
      </c>
      <c r="E49" s="124"/>
      <c r="F49" s="124">
        <v>0</v>
      </c>
      <c r="G49" s="124"/>
      <c r="H49" s="124">
        <f>D49+F49</f>
        <v>50000</v>
      </c>
      <c r="I49" s="124"/>
      <c r="J49" s="21"/>
      <c r="K49" s="10"/>
    </row>
    <row r="50" spans="1:18" ht="32.25" customHeight="1" x14ac:dyDescent="0.2">
      <c r="A50" s="22">
        <v>3</v>
      </c>
      <c r="B50" s="63" t="s">
        <v>54</v>
      </c>
      <c r="C50" s="63"/>
      <c r="D50" s="132">
        <v>0</v>
      </c>
      <c r="E50" s="132"/>
      <c r="F50" s="132">
        <v>1000000</v>
      </c>
      <c r="G50" s="132"/>
      <c r="H50" s="133">
        <f t="shared" ref="H50" si="0">D50+F50</f>
        <v>1000000</v>
      </c>
      <c r="I50" s="133"/>
      <c r="J50" s="21"/>
      <c r="K50" s="10"/>
    </row>
    <row r="51" spans="1:18" ht="39.200000000000003" customHeight="1" x14ac:dyDescent="0.2">
      <c r="A51" s="20">
        <v>4</v>
      </c>
      <c r="B51" s="84" t="s">
        <v>55</v>
      </c>
      <c r="C51" s="85"/>
      <c r="D51" s="134">
        <v>0</v>
      </c>
      <c r="E51" s="135"/>
      <c r="F51" s="134">
        <v>358000</v>
      </c>
      <c r="G51" s="135"/>
      <c r="H51" s="134">
        <f>D51+F51</f>
        <v>358000</v>
      </c>
      <c r="I51" s="135"/>
      <c r="J51" s="21"/>
      <c r="K51" s="10"/>
      <c r="M51" s="131"/>
      <c r="N51" s="131"/>
      <c r="O51" s="131"/>
      <c r="P51" s="131"/>
      <c r="Q51" s="131"/>
      <c r="R51" s="131"/>
    </row>
    <row r="52" spans="1:18" ht="15.75" x14ac:dyDescent="0.2">
      <c r="A52" s="110" t="s">
        <v>56</v>
      </c>
      <c r="B52" s="110"/>
      <c r="C52" s="110"/>
      <c r="D52" s="124">
        <f>SUM(D48:D51)</f>
        <v>38379360</v>
      </c>
      <c r="E52" s="124"/>
      <c r="F52" s="124">
        <f>SUM(F48:F51)</f>
        <v>2103660</v>
      </c>
      <c r="G52" s="124"/>
      <c r="H52" s="124">
        <f>SUM(H48:H51)</f>
        <v>40483020</v>
      </c>
      <c r="I52" s="124"/>
      <c r="J52" s="10"/>
      <c r="K52" s="10"/>
      <c r="M52" s="131"/>
      <c r="N52" s="131"/>
      <c r="O52" s="131"/>
      <c r="P52" s="131"/>
      <c r="Q52" s="131"/>
      <c r="R52" s="131"/>
    </row>
    <row r="53" spans="1:18" ht="15.75" x14ac:dyDescent="0.2">
      <c r="A53" s="10"/>
      <c r="B53" s="3"/>
      <c r="C53" s="10"/>
      <c r="D53" s="23"/>
      <c r="E53" s="23"/>
      <c r="F53" s="23"/>
      <c r="G53" s="23"/>
      <c r="H53" s="23"/>
      <c r="I53" s="23"/>
      <c r="J53" s="10"/>
      <c r="K53" s="10"/>
      <c r="M53" s="129"/>
      <c r="N53" s="129"/>
      <c r="O53" s="129"/>
      <c r="P53" s="129"/>
      <c r="Q53" s="129"/>
      <c r="R53" s="129"/>
    </row>
    <row r="54" spans="1:18" ht="15.75" x14ac:dyDescent="0.2">
      <c r="A54" s="120" t="s">
        <v>57</v>
      </c>
      <c r="B54" s="120"/>
      <c r="C54" s="120"/>
      <c r="D54" s="120"/>
      <c r="E54" s="120"/>
      <c r="F54" s="120"/>
      <c r="G54" s="120"/>
      <c r="H54" s="120"/>
      <c r="I54" s="10"/>
      <c r="J54" s="10"/>
      <c r="K54" s="10"/>
    </row>
    <row r="55" spans="1:18" ht="16.5" customHeight="1" x14ac:dyDescent="0.2">
      <c r="A55" s="130" t="s">
        <v>47</v>
      </c>
      <c r="B55" s="130"/>
      <c r="C55" s="130"/>
      <c r="D55" s="130"/>
      <c r="E55" s="130"/>
      <c r="F55" s="130"/>
      <c r="G55" s="130"/>
      <c r="H55" s="130"/>
      <c r="I55" s="130"/>
      <c r="J55" s="4"/>
      <c r="K55" s="4"/>
    </row>
    <row r="56" spans="1:18" ht="31.7" customHeight="1" x14ac:dyDescent="0.2">
      <c r="A56" s="121" t="s">
        <v>58</v>
      </c>
      <c r="B56" s="121"/>
      <c r="C56" s="121"/>
      <c r="D56" s="121" t="s">
        <v>49</v>
      </c>
      <c r="E56" s="121"/>
      <c r="F56" s="121" t="s">
        <v>50</v>
      </c>
      <c r="G56" s="121"/>
      <c r="H56" s="121" t="s">
        <v>51</v>
      </c>
      <c r="I56" s="121"/>
      <c r="J56" s="10"/>
      <c r="K56" s="10"/>
    </row>
    <row r="57" spans="1:18" ht="16.5" customHeight="1" x14ac:dyDescent="0.2">
      <c r="A57" s="122">
        <v>1</v>
      </c>
      <c r="B57" s="122"/>
      <c r="C57" s="122"/>
      <c r="D57" s="122">
        <v>2</v>
      </c>
      <c r="E57" s="122"/>
      <c r="F57" s="122">
        <v>3</v>
      </c>
      <c r="G57" s="122"/>
      <c r="H57" s="122">
        <v>4</v>
      </c>
      <c r="I57" s="122"/>
      <c r="J57" s="10"/>
      <c r="K57" s="10"/>
    </row>
    <row r="58" spans="1:18" ht="42" customHeight="1" x14ac:dyDescent="0.2">
      <c r="A58" s="84" t="s">
        <v>59</v>
      </c>
      <c r="B58" s="123"/>
      <c r="C58" s="85"/>
      <c r="D58" s="124">
        <f>D52-D59</f>
        <v>38329360</v>
      </c>
      <c r="E58" s="124"/>
      <c r="F58" s="125">
        <f>F52</f>
        <v>2103660</v>
      </c>
      <c r="G58" s="125"/>
      <c r="H58" s="125">
        <f>F58+D58</f>
        <v>40433020</v>
      </c>
      <c r="I58" s="125"/>
      <c r="J58" s="10"/>
      <c r="K58" s="10"/>
    </row>
    <row r="59" spans="1:18" ht="70.150000000000006" customHeight="1" x14ac:dyDescent="0.2">
      <c r="A59" s="84" t="s">
        <v>60</v>
      </c>
      <c r="B59" s="123"/>
      <c r="C59" s="85"/>
      <c r="D59" s="124">
        <f>D49</f>
        <v>50000</v>
      </c>
      <c r="E59" s="124"/>
      <c r="F59" s="125">
        <v>0</v>
      </c>
      <c r="G59" s="125"/>
      <c r="H59" s="125">
        <f>F59+D59</f>
        <v>50000</v>
      </c>
      <c r="I59" s="125"/>
      <c r="J59" s="10"/>
      <c r="K59" s="10"/>
    </row>
    <row r="60" spans="1:18" ht="21.2" customHeight="1" x14ac:dyDescent="0.2">
      <c r="A60" s="126" t="s">
        <v>56</v>
      </c>
      <c r="B60" s="127"/>
      <c r="C60" s="127"/>
      <c r="D60" s="128">
        <f>D58+D59</f>
        <v>38379360</v>
      </c>
      <c r="E60" s="128"/>
      <c r="F60" s="128">
        <f t="shared" ref="F60" si="1">F58+F59</f>
        <v>2103660</v>
      </c>
      <c r="G60" s="128"/>
      <c r="H60" s="128">
        <f t="shared" ref="H60" si="2">H58+H59</f>
        <v>40483020</v>
      </c>
      <c r="I60" s="128"/>
      <c r="J60" s="10"/>
      <c r="K60" s="10"/>
    </row>
    <row r="61" spans="1:18" ht="10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8" ht="17.45" customHeight="1" x14ac:dyDescent="0.2">
      <c r="A62" s="120" t="s">
        <v>61</v>
      </c>
      <c r="B62" s="120"/>
      <c r="C62" s="120"/>
      <c r="D62" s="120"/>
      <c r="E62" s="120"/>
      <c r="F62" s="120"/>
      <c r="G62" s="120"/>
      <c r="H62" s="120"/>
      <c r="I62" s="10"/>
      <c r="J62" s="10"/>
      <c r="K62" s="10"/>
    </row>
    <row r="63" spans="1:18" ht="26.45" customHeight="1" x14ac:dyDescent="0.2">
      <c r="A63" s="14" t="s">
        <v>39</v>
      </c>
      <c r="B63" s="14" t="s">
        <v>62</v>
      </c>
      <c r="C63" s="14" t="s">
        <v>63</v>
      </c>
      <c r="D63" s="121" t="s">
        <v>64</v>
      </c>
      <c r="E63" s="121"/>
      <c r="F63" s="121" t="s">
        <v>49</v>
      </c>
      <c r="G63" s="121"/>
      <c r="H63" s="121" t="s">
        <v>50</v>
      </c>
      <c r="I63" s="121"/>
      <c r="J63" s="121" t="s">
        <v>51</v>
      </c>
      <c r="K63" s="121"/>
    </row>
    <row r="64" spans="1:18" s="17" customFormat="1" ht="21.95" customHeight="1" x14ac:dyDescent="0.2">
      <c r="A64" s="18">
        <v>1</v>
      </c>
      <c r="B64" s="18">
        <v>2</v>
      </c>
      <c r="C64" s="18">
        <v>3</v>
      </c>
      <c r="D64" s="122">
        <v>4</v>
      </c>
      <c r="E64" s="122"/>
      <c r="F64" s="122">
        <v>5</v>
      </c>
      <c r="G64" s="122"/>
      <c r="H64" s="122">
        <v>6</v>
      </c>
      <c r="I64" s="122"/>
      <c r="J64" s="122">
        <v>7</v>
      </c>
      <c r="K64" s="83"/>
    </row>
    <row r="65" spans="1:15" ht="21.95" customHeight="1" x14ac:dyDescent="0.2">
      <c r="A65" s="20">
        <v>1</v>
      </c>
      <c r="B65" s="24" t="s">
        <v>65</v>
      </c>
      <c r="C65" s="25"/>
      <c r="D65" s="83"/>
      <c r="E65" s="83"/>
      <c r="F65" s="83"/>
      <c r="G65" s="83"/>
      <c r="H65" s="83"/>
      <c r="I65" s="83"/>
      <c r="J65" s="83"/>
      <c r="K65" s="83"/>
    </row>
    <row r="66" spans="1:15" ht="27" customHeight="1" x14ac:dyDescent="0.2">
      <c r="A66" s="26"/>
      <c r="B66" s="27" t="s">
        <v>66</v>
      </c>
      <c r="C66" s="27" t="s">
        <v>67</v>
      </c>
      <c r="D66" s="70" t="s">
        <v>68</v>
      </c>
      <c r="E66" s="70"/>
      <c r="F66" s="82">
        <v>4</v>
      </c>
      <c r="G66" s="82"/>
      <c r="H66" s="83"/>
      <c r="I66" s="83"/>
      <c r="J66" s="82">
        <f>F66+H66</f>
        <v>4</v>
      </c>
      <c r="K66" s="82"/>
    </row>
    <row r="67" spans="1:15" ht="27.75" customHeight="1" x14ac:dyDescent="0.2">
      <c r="A67" s="26"/>
      <c r="B67" s="27" t="s">
        <v>69</v>
      </c>
      <c r="C67" s="27" t="s">
        <v>67</v>
      </c>
      <c r="D67" s="70" t="s">
        <v>68</v>
      </c>
      <c r="E67" s="70"/>
      <c r="F67" s="82">
        <v>251</v>
      </c>
      <c r="G67" s="82"/>
      <c r="H67" s="83">
        <v>2</v>
      </c>
      <c r="I67" s="83"/>
      <c r="J67" s="82">
        <f t="shared" ref="J67:J90" si="3">F67+H67</f>
        <v>253</v>
      </c>
      <c r="K67" s="82"/>
      <c r="L67" s="105"/>
      <c r="M67" s="74"/>
      <c r="N67" s="74"/>
      <c r="O67" s="74"/>
    </row>
    <row r="68" spans="1:15" s="31" customFormat="1" ht="54" customHeight="1" x14ac:dyDescent="0.2">
      <c r="A68" s="28"/>
      <c r="B68" s="29" t="s">
        <v>70</v>
      </c>
      <c r="C68" s="30" t="s">
        <v>67</v>
      </c>
      <c r="D68" s="115" t="s">
        <v>71</v>
      </c>
      <c r="E68" s="115"/>
      <c r="F68" s="116">
        <v>211.58</v>
      </c>
      <c r="G68" s="116"/>
      <c r="H68" s="119">
        <v>0.39</v>
      </c>
      <c r="I68" s="119"/>
      <c r="J68" s="116">
        <f t="shared" si="3"/>
        <v>211.97</v>
      </c>
      <c r="K68" s="116"/>
    </row>
    <row r="69" spans="1:15" s="31" customFormat="1" ht="27.75" customHeight="1" x14ac:dyDescent="0.2">
      <c r="A69" s="28"/>
      <c r="B69" s="29" t="s">
        <v>72</v>
      </c>
      <c r="C69" s="30" t="s">
        <v>67</v>
      </c>
      <c r="D69" s="115" t="s">
        <v>71</v>
      </c>
      <c r="E69" s="115"/>
      <c r="F69" s="116">
        <v>142.08000000000001</v>
      </c>
      <c r="G69" s="116"/>
      <c r="H69" s="119">
        <v>0.39</v>
      </c>
      <c r="I69" s="119"/>
      <c r="J69" s="116">
        <f t="shared" si="3"/>
        <v>142.47</v>
      </c>
      <c r="K69" s="116"/>
    </row>
    <row r="70" spans="1:15" s="31" customFormat="1" ht="26.45" customHeight="1" x14ac:dyDescent="0.2">
      <c r="A70" s="28"/>
      <c r="B70" s="29" t="s">
        <v>73</v>
      </c>
      <c r="C70" s="30" t="s">
        <v>67</v>
      </c>
      <c r="D70" s="115" t="s">
        <v>71</v>
      </c>
      <c r="E70" s="115"/>
      <c r="F70" s="116">
        <v>19</v>
      </c>
      <c r="G70" s="116"/>
      <c r="H70" s="117"/>
      <c r="I70" s="117"/>
      <c r="J70" s="116">
        <f t="shared" si="3"/>
        <v>19</v>
      </c>
      <c r="K70" s="116"/>
    </row>
    <row r="71" spans="1:15" s="31" customFormat="1" ht="28.5" customHeight="1" x14ac:dyDescent="0.2">
      <c r="A71" s="28"/>
      <c r="B71" s="29" t="s">
        <v>74</v>
      </c>
      <c r="C71" s="30" t="s">
        <v>67</v>
      </c>
      <c r="D71" s="115" t="s">
        <v>71</v>
      </c>
      <c r="E71" s="115"/>
      <c r="F71" s="116">
        <v>50.5</v>
      </c>
      <c r="G71" s="116"/>
      <c r="H71" s="117"/>
      <c r="I71" s="117"/>
      <c r="J71" s="116">
        <f t="shared" si="3"/>
        <v>50.5</v>
      </c>
      <c r="K71" s="116"/>
    </row>
    <row r="72" spans="1:15" s="31" customFormat="1" ht="54" customHeight="1" x14ac:dyDescent="0.2">
      <c r="A72" s="28"/>
      <c r="B72" s="32" t="s">
        <v>75</v>
      </c>
      <c r="C72" s="27" t="s">
        <v>76</v>
      </c>
      <c r="D72" s="70" t="s">
        <v>77</v>
      </c>
      <c r="E72" s="70"/>
      <c r="F72" s="118">
        <v>50000</v>
      </c>
      <c r="G72" s="118"/>
      <c r="H72" s="118"/>
      <c r="I72" s="118"/>
      <c r="J72" s="118">
        <f t="shared" si="3"/>
        <v>50000</v>
      </c>
      <c r="K72" s="118"/>
    </row>
    <row r="73" spans="1:15" s="34" customFormat="1" ht="21.75" customHeight="1" x14ac:dyDescent="0.2">
      <c r="A73" s="33">
        <v>2</v>
      </c>
      <c r="B73" s="24" t="s">
        <v>78</v>
      </c>
      <c r="C73" s="27"/>
      <c r="D73" s="70"/>
      <c r="E73" s="70"/>
      <c r="F73" s="109"/>
      <c r="G73" s="109"/>
      <c r="H73" s="110"/>
      <c r="I73" s="110"/>
      <c r="J73" s="111"/>
      <c r="K73" s="112"/>
    </row>
    <row r="74" spans="1:15" ht="39.75" customHeight="1" x14ac:dyDescent="0.2">
      <c r="A74" s="26"/>
      <c r="B74" s="27" t="s">
        <v>79</v>
      </c>
      <c r="C74" s="27" t="s">
        <v>80</v>
      </c>
      <c r="D74" s="70" t="s">
        <v>81</v>
      </c>
      <c r="E74" s="70"/>
      <c r="F74" s="94">
        <v>3756</v>
      </c>
      <c r="G74" s="94"/>
      <c r="H74" s="94">
        <v>17</v>
      </c>
      <c r="I74" s="94"/>
      <c r="J74" s="113">
        <f t="shared" ref="J74:J79" si="4">F74+H74</f>
        <v>3773</v>
      </c>
      <c r="K74" s="114"/>
      <c r="L74" s="105"/>
      <c r="M74" s="74"/>
      <c r="N74" s="74"/>
      <c r="O74" s="74"/>
    </row>
    <row r="75" spans="1:15" ht="39.75" customHeight="1" x14ac:dyDescent="0.2">
      <c r="A75" s="26"/>
      <c r="B75" s="30" t="s">
        <v>82</v>
      </c>
      <c r="C75" s="27" t="s">
        <v>80</v>
      </c>
      <c r="D75" s="70" t="s">
        <v>83</v>
      </c>
      <c r="E75" s="70"/>
      <c r="F75" s="106">
        <f>F74/F69</f>
        <v>26.435810810810807</v>
      </c>
      <c r="G75" s="106"/>
      <c r="H75" s="106">
        <f>ROUND(H74/H67,0)</f>
        <v>9</v>
      </c>
      <c r="I75" s="106"/>
      <c r="J75" s="107">
        <f t="shared" si="4"/>
        <v>35.435810810810807</v>
      </c>
      <c r="K75" s="108"/>
    </row>
    <row r="76" spans="1:15" ht="39.75" customHeight="1" x14ac:dyDescent="0.2">
      <c r="A76" s="26"/>
      <c r="B76" s="30" t="s">
        <v>84</v>
      </c>
      <c r="C76" s="27" t="s">
        <v>80</v>
      </c>
      <c r="D76" s="70" t="s">
        <v>83</v>
      </c>
      <c r="E76" s="70"/>
      <c r="F76" s="94">
        <f>F74/F68</f>
        <v>17.752150486813498</v>
      </c>
      <c r="G76" s="94"/>
      <c r="H76" s="95"/>
      <c r="I76" s="95"/>
      <c r="J76" s="95">
        <f t="shared" si="4"/>
        <v>17.752150486813498</v>
      </c>
      <c r="K76" s="95"/>
    </row>
    <row r="77" spans="1:15" ht="53.65" customHeight="1" x14ac:dyDescent="0.2">
      <c r="A77" s="35"/>
      <c r="B77" s="36" t="s">
        <v>85</v>
      </c>
      <c r="C77" s="36" t="s">
        <v>67</v>
      </c>
      <c r="D77" s="99" t="s">
        <v>86</v>
      </c>
      <c r="E77" s="100"/>
      <c r="F77" s="101"/>
      <c r="G77" s="102"/>
      <c r="H77" s="103">
        <v>1</v>
      </c>
      <c r="I77" s="104"/>
      <c r="J77" s="103">
        <f>F77+H77</f>
        <v>1</v>
      </c>
      <c r="K77" s="104"/>
    </row>
    <row r="78" spans="1:15" ht="85.7" customHeight="1" x14ac:dyDescent="0.2">
      <c r="A78" s="26"/>
      <c r="B78" s="27" t="s">
        <v>87</v>
      </c>
      <c r="C78" s="27" t="s">
        <v>67</v>
      </c>
      <c r="D78" s="84" t="s">
        <v>88</v>
      </c>
      <c r="E78" s="85"/>
      <c r="F78" s="94">
        <v>1</v>
      </c>
      <c r="G78" s="94"/>
      <c r="H78" s="95"/>
      <c r="I78" s="95"/>
      <c r="J78" s="95">
        <f t="shared" si="4"/>
        <v>1</v>
      </c>
      <c r="K78" s="95"/>
    </row>
    <row r="79" spans="1:15" ht="53.65" customHeight="1" x14ac:dyDescent="0.2">
      <c r="A79" s="26"/>
      <c r="B79" s="27" t="s">
        <v>89</v>
      </c>
      <c r="C79" s="27" t="s">
        <v>90</v>
      </c>
      <c r="D79" s="84" t="s">
        <v>83</v>
      </c>
      <c r="E79" s="85"/>
      <c r="F79" s="94">
        <f>F72/52</f>
        <v>961.53846153846155</v>
      </c>
      <c r="G79" s="94"/>
      <c r="H79" s="95"/>
      <c r="I79" s="95"/>
      <c r="J79" s="96">
        <f t="shared" si="4"/>
        <v>961.53846153846155</v>
      </c>
      <c r="K79" s="96"/>
      <c r="L79" s="37"/>
    </row>
    <row r="80" spans="1:15" ht="25.15" customHeight="1" x14ac:dyDescent="0.2">
      <c r="A80" s="26">
        <v>3</v>
      </c>
      <c r="B80" s="24" t="s">
        <v>91</v>
      </c>
      <c r="C80" s="27"/>
      <c r="D80" s="70"/>
      <c r="E80" s="97"/>
      <c r="F80" s="98"/>
      <c r="G80" s="98"/>
      <c r="H80" s="82"/>
      <c r="I80" s="82"/>
      <c r="J80" s="82"/>
      <c r="K80" s="82"/>
    </row>
    <row r="81" spans="1:16" ht="43.5" customHeight="1" x14ac:dyDescent="0.2">
      <c r="A81" s="26"/>
      <c r="B81" s="27" t="s">
        <v>92</v>
      </c>
      <c r="C81" s="27" t="s">
        <v>76</v>
      </c>
      <c r="D81" s="70" t="s">
        <v>83</v>
      </c>
      <c r="E81" s="70"/>
      <c r="F81" s="92">
        <f>ROUND(D58/F74,2)</f>
        <v>10204.83</v>
      </c>
      <c r="G81" s="92"/>
      <c r="H81" s="93">
        <v>5100</v>
      </c>
      <c r="I81" s="93"/>
      <c r="J81" s="92">
        <f t="shared" si="3"/>
        <v>15304.83</v>
      </c>
      <c r="K81" s="92"/>
    </row>
    <row r="82" spans="1:16" ht="26.45" customHeight="1" x14ac:dyDescent="0.2">
      <c r="A82" s="26"/>
      <c r="B82" s="27" t="s">
        <v>93</v>
      </c>
      <c r="C82" s="27" t="s">
        <v>80</v>
      </c>
      <c r="D82" s="84" t="s">
        <v>83</v>
      </c>
      <c r="E82" s="85"/>
      <c r="F82" s="86">
        <f>F74/F67</f>
        <v>14.96414342629482</v>
      </c>
      <c r="G82" s="87"/>
      <c r="H82" s="80"/>
      <c r="I82" s="81"/>
      <c r="J82" s="88">
        <f t="shared" si="3"/>
        <v>14.96414342629482</v>
      </c>
      <c r="K82" s="89"/>
    </row>
    <row r="83" spans="1:16" ht="33.75" customHeight="1" x14ac:dyDescent="0.2">
      <c r="A83" s="26"/>
      <c r="B83" s="30" t="s">
        <v>94</v>
      </c>
      <c r="C83" s="27" t="s">
        <v>80</v>
      </c>
      <c r="D83" s="84" t="s">
        <v>83</v>
      </c>
      <c r="E83" s="85"/>
      <c r="F83" s="86">
        <f>F74/F66</f>
        <v>939</v>
      </c>
      <c r="G83" s="87"/>
      <c r="H83" s="80"/>
      <c r="I83" s="81"/>
      <c r="J83" s="88">
        <f t="shared" si="3"/>
        <v>939</v>
      </c>
      <c r="K83" s="89"/>
    </row>
    <row r="84" spans="1:16" ht="33.75" customHeight="1" x14ac:dyDescent="0.2">
      <c r="A84" s="33"/>
      <c r="B84" s="27" t="s">
        <v>95</v>
      </c>
      <c r="C84" s="27" t="s">
        <v>76</v>
      </c>
      <c r="D84" s="70" t="s">
        <v>83</v>
      </c>
      <c r="E84" s="70"/>
      <c r="F84" s="90"/>
      <c r="G84" s="90"/>
      <c r="H84" s="91">
        <v>1000000</v>
      </c>
      <c r="I84" s="91"/>
      <c r="J84" s="91">
        <f t="shared" si="3"/>
        <v>1000000</v>
      </c>
      <c r="K84" s="91"/>
    </row>
    <row r="85" spans="1:16" ht="33.75" customHeight="1" x14ac:dyDescent="0.2">
      <c r="A85" s="26"/>
      <c r="B85" s="36" t="s">
        <v>96</v>
      </c>
      <c r="C85" s="27" t="s">
        <v>76</v>
      </c>
      <c r="D85" s="70" t="s">
        <v>83</v>
      </c>
      <c r="E85" s="70"/>
      <c r="F85" s="78">
        <f>D49/F78</f>
        <v>50000</v>
      </c>
      <c r="G85" s="79"/>
      <c r="H85" s="80"/>
      <c r="I85" s="81"/>
      <c r="J85" s="80">
        <f t="shared" si="3"/>
        <v>50000</v>
      </c>
      <c r="K85" s="81"/>
    </row>
    <row r="86" spans="1:16" ht="21.75" customHeight="1" x14ac:dyDescent="0.2">
      <c r="A86" s="26">
        <v>4</v>
      </c>
      <c r="B86" s="24" t="s">
        <v>97</v>
      </c>
      <c r="C86" s="27"/>
      <c r="D86" s="70"/>
      <c r="E86" s="70"/>
      <c r="F86" s="82"/>
      <c r="G86" s="82"/>
      <c r="H86" s="83"/>
      <c r="I86" s="83"/>
      <c r="J86" s="82"/>
      <c r="K86" s="82"/>
    </row>
    <row r="87" spans="1:16" ht="39.200000000000003" customHeight="1" x14ac:dyDescent="0.2">
      <c r="A87" s="26"/>
      <c r="B87" s="27" t="s">
        <v>98</v>
      </c>
      <c r="C87" s="27" t="s">
        <v>99</v>
      </c>
      <c r="D87" s="70" t="s">
        <v>83</v>
      </c>
      <c r="E87" s="70"/>
      <c r="F87" s="73">
        <v>10</v>
      </c>
      <c r="G87" s="73"/>
      <c r="H87" s="77"/>
      <c r="I87" s="77"/>
      <c r="J87" s="73">
        <f t="shared" si="3"/>
        <v>10</v>
      </c>
      <c r="K87" s="73"/>
      <c r="N87" s="38"/>
    </row>
    <row r="88" spans="1:16" ht="40.700000000000003" customHeight="1" x14ac:dyDescent="0.2">
      <c r="A88" s="39"/>
      <c r="B88" s="27" t="s">
        <v>100</v>
      </c>
      <c r="C88" s="27" t="s">
        <v>99</v>
      </c>
      <c r="D88" s="70" t="s">
        <v>83</v>
      </c>
      <c r="E88" s="70"/>
      <c r="F88" s="73"/>
      <c r="G88" s="73"/>
      <c r="H88" s="73">
        <v>101</v>
      </c>
      <c r="I88" s="73"/>
      <c r="J88" s="73">
        <f t="shared" si="3"/>
        <v>101</v>
      </c>
      <c r="K88" s="73"/>
      <c r="L88" s="34"/>
    </row>
    <row r="89" spans="1:16" ht="40.700000000000003" customHeight="1" x14ac:dyDescent="0.2">
      <c r="A89" s="25"/>
      <c r="B89" s="30" t="s">
        <v>101</v>
      </c>
      <c r="C89" s="27" t="s">
        <v>99</v>
      </c>
      <c r="D89" s="70" t="s">
        <v>83</v>
      </c>
      <c r="E89" s="70"/>
      <c r="F89" s="71">
        <v>100</v>
      </c>
      <c r="G89" s="72"/>
      <c r="H89" s="71"/>
      <c r="I89" s="72"/>
      <c r="J89" s="73">
        <f t="shared" si="3"/>
        <v>100</v>
      </c>
      <c r="K89" s="73"/>
      <c r="M89" s="74"/>
      <c r="N89" s="74"/>
    </row>
    <row r="90" spans="1:16" ht="72" customHeight="1" x14ac:dyDescent="0.2">
      <c r="A90" s="27"/>
      <c r="B90" s="27" t="s">
        <v>102</v>
      </c>
      <c r="C90" s="27" t="s">
        <v>99</v>
      </c>
      <c r="D90" s="70" t="s">
        <v>83</v>
      </c>
      <c r="E90" s="70"/>
      <c r="F90" s="75"/>
      <c r="G90" s="76"/>
      <c r="H90" s="71">
        <v>89.52</v>
      </c>
      <c r="I90" s="72"/>
      <c r="J90" s="73">
        <f t="shared" si="3"/>
        <v>89.52</v>
      </c>
      <c r="K90" s="73"/>
      <c r="M90" s="17"/>
      <c r="N90" s="17"/>
    </row>
    <row r="91" spans="1:16" s="31" customFormat="1" ht="32.25" customHeight="1" x14ac:dyDescent="0.2">
      <c r="A91" s="40"/>
      <c r="B91" s="36" t="s">
        <v>103</v>
      </c>
      <c r="C91" s="36" t="s">
        <v>99</v>
      </c>
      <c r="D91" s="63" t="s">
        <v>83</v>
      </c>
      <c r="E91" s="63"/>
      <c r="F91" s="64">
        <v>96.6</v>
      </c>
      <c r="G91" s="65"/>
      <c r="H91" s="66"/>
      <c r="I91" s="67"/>
      <c r="J91" s="68">
        <f>F91</f>
        <v>96.6</v>
      </c>
      <c r="K91" s="68"/>
    </row>
    <row r="92" spans="1:16" s="43" customFormat="1" ht="32.25" customHeight="1" x14ac:dyDescent="0.25">
      <c r="A92" s="58" t="s">
        <v>104</v>
      </c>
      <c r="B92" s="58"/>
      <c r="C92" s="41"/>
      <c r="D92" s="41"/>
      <c r="E92" s="42"/>
      <c r="F92" s="41"/>
      <c r="G92" s="41"/>
      <c r="H92" s="69" t="s">
        <v>105</v>
      </c>
      <c r="I92" s="69"/>
      <c r="J92" s="69"/>
      <c r="K92" s="69"/>
    </row>
    <row r="93" spans="1:16" s="43" customFormat="1" ht="63.75" customHeight="1" x14ac:dyDescent="0.25">
      <c r="A93" s="58" t="s">
        <v>106</v>
      </c>
      <c r="B93" s="58"/>
      <c r="C93" s="41"/>
      <c r="D93" s="41"/>
      <c r="E93" s="44" t="s">
        <v>107</v>
      </c>
      <c r="F93" s="45"/>
      <c r="G93" s="45"/>
      <c r="H93" s="59" t="s">
        <v>108</v>
      </c>
      <c r="I93" s="60"/>
      <c r="J93" s="60"/>
      <c r="K93" s="60"/>
    </row>
    <row r="94" spans="1:16" s="43" customFormat="1" ht="21.75" customHeight="1" x14ac:dyDescent="0.25">
      <c r="A94" s="58" t="s">
        <v>109</v>
      </c>
      <c r="B94" s="58"/>
      <c r="C94" s="41"/>
      <c r="D94" s="41"/>
      <c r="E94" s="41"/>
      <c r="F94" s="41"/>
      <c r="G94" s="41"/>
      <c r="H94" s="61"/>
      <c r="I94" s="61"/>
      <c r="J94" s="61"/>
      <c r="K94" s="61"/>
    </row>
    <row r="95" spans="1:16" s="43" customFormat="1" ht="21.6" customHeight="1" x14ac:dyDescent="0.25">
      <c r="A95" s="46"/>
      <c r="B95" s="41"/>
      <c r="C95" s="41"/>
      <c r="D95" s="41"/>
      <c r="E95" s="42"/>
      <c r="F95" s="41"/>
      <c r="G95" s="41"/>
      <c r="H95" s="62" t="s">
        <v>110</v>
      </c>
      <c r="I95" s="62"/>
      <c r="J95" s="62"/>
      <c r="K95" s="62"/>
    </row>
    <row r="96" spans="1:16" s="43" customFormat="1" ht="47.25" customHeight="1" x14ac:dyDescent="0.2">
      <c r="A96" s="46" t="s">
        <v>111</v>
      </c>
      <c r="B96" s="41"/>
      <c r="C96" s="46"/>
      <c r="D96" s="41"/>
      <c r="E96" s="44" t="s">
        <v>107</v>
      </c>
      <c r="F96" s="44"/>
      <c r="G96" s="45"/>
      <c r="H96" s="59" t="s">
        <v>108</v>
      </c>
      <c r="I96" s="60"/>
      <c r="J96" s="60"/>
      <c r="K96" s="60"/>
      <c r="M96" s="55"/>
      <c r="N96" s="55"/>
      <c r="O96" s="55"/>
      <c r="P96" s="55"/>
    </row>
    <row r="97" spans="1:18" ht="15.75" customHeight="1" x14ac:dyDescent="0.2">
      <c r="A97" s="47"/>
      <c r="B97" s="56" t="s">
        <v>112</v>
      </c>
      <c r="C97" s="56"/>
      <c r="D97" s="56"/>
      <c r="E97" s="47"/>
      <c r="F97" s="47"/>
      <c r="G97" s="47"/>
      <c r="H97" s="47"/>
      <c r="I97" s="47"/>
      <c r="J97" s="47"/>
      <c r="K97" s="47"/>
      <c r="N97" s="2"/>
      <c r="O97" s="2"/>
    </row>
    <row r="98" spans="1:18" ht="15.75" customHeight="1" x14ac:dyDescent="0.2">
      <c r="A98" s="47"/>
      <c r="B98" s="54" t="s">
        <v>113</v>
      </c>
      <c r="C98" s="48"/>
      <c r="D98" s="48"/>
      <c r="E98" s="47"/>
      <c r="F98" s="47"/>
      <c r="G98" s="47"/>
      <c r="H98" s="47"/>
      <c r="I98" s="47"/>
      <c r="J98" s="47"/>
      <c r="K98" s="47"/>
      <c r="M98" s="50"/>
      <c r="N98" s="6"/>
      <c r="O98" s="50"/>
      <c r="P98" s="6"/>
    </row>
    <row r="99" spans="1:18" ht="18.399999999999999" customHeight="1" x14ac:dyDescent="0.2">
      <c r="A99" s="47"/>
      <c r="C99" s="47"/>
      <c r="D99" s="47"/>
      <c r="E99" s="47"/>
      <c r="F99" s="47"/>
      <c r="G99" s="47"/>
      <c r="H99" s="47"/>
      <c r="I99" s="47"/>
      <c r="J99" s="47"/>
      <c r="K99" s="47"/>
      <c r="M99" s="50"/>
      <c r="N99" s="6"/>
      <c r="O99" s="51"/>
    </row>
    <row r="100" spans="1:18" x14ac:dyDescent="0.2">
      <c r="A100" s="57"/>
      <c r="B100" s="57"/>
      <c r="M100" s="50"/>
      <c r="N100" s="49"/>
      <c r="O100" s="49"/>
      <c r="P100" s="31"/>
      <c r="Q100" s="49"/>
      <c r="R100" s="31"/>
    </row>
    <row r="101" spans="1:18" x14ac:dyDescent="0.2">
      <c r="M101" s="52"/>
      <c r="N101" s="53"/>
      <c r="O101" s="53"/>
      <c r="P101" s="43"/>
      <c r="Q101" s="43"/>
      <c r="R101" s="43"/>
    </row>
    <row r="102" spans="1:18" x14ac:dyDescent="0.2">
      <c r="M102" s="52"/>
      <c r="N102" s="53"/>
      <c r="O102" s="53"/>
      <c r="P102" s="43"/>
      <c r="Q102" s="43"/>
      <c r="R102" s="43"/>
    </row>
    <row r="103" spans="1:18" x14ac:dyDescent="0.2">
      <c r="M103" s="50"/>
      <c r="N103" s="6"/>
    </row>
    <row r="104" spans="1:18" x14ac:dyDescent="0.2">
      <c r="M104" s="50"/>
      <c r="N104" s="6"/>
    </row>
    <row r="105" spans="1:18" x14ac:dyDescent="0.2">
      <c r="M105" s="50"/>
      <c r="N105" s="6"/>
    </row>
    <row r="106" spans="1:18" x14ac:dyDescent="0.2">
      <c r="N106" s="6"/>
      <c r="P106" s="6"/>
    </row>
    <row r="108" spans="1:18" x14ac:dyDescent="0.2">
      <c r="N108" s="6"/>
    </row>
    <row r="110" spans="1:18" x14ac:dyDescent="0.2">
      <c r="N110" s="6"/>
    </row>
  </sheetData>
  <mergeCells count="234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B35:H35"/>
    <mergeCell ref="A37:K37"/>
    <mergeCell ref="A39:K39"/>
    <mergeCell ref="B41:H41"/>
    <mergeCell ref="B42:H42"/>
    <mergeCell ref="A44:H44"/>
    <mergeCell ref="A28:K28"/>
    <mergeCell ref="A29:K29"/>
    <mergeCell ref="A30:K30"/>
    <mergeCell ref="A31:K31"/>
    <mergeCell ref="A32:K32"/>
    <mergeCell ref="B34:H34"/>
    <mergeCell ref="A45:I45"/>
    <mergeCell ref="B46:C46"/>
    <mergeCell ref="D46:E46"/>
    <mergeCell ref="F46:G46"/>
    <mergeCell ref="H46:I46"/>
    <mergeCell ref="B47:C47"/>
    <mergeCell ref="D47:E47"/>
    <mergeCell ref="F47:G47"/>
    <mergeCell ref="H47:I47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M51:N51"/>
    <mergeCell ref="O51:P51"/>
    <mergeCell ref="Q51:R51"/>
    <mergeCell ref="A52:C52"/>
    <mergeCell ref="D52:E52"/>
    <mergeCell ref="F52:G52"/>
    <mergeCell ref="H52:I52"/>
    <mergeCell ref="M52:N52"/>
    <mergeCell ref="O52:P52"/>
    <mergeCell ref="Q52:R52"/>
    <mergeCell ref="M53:N53"/>
    <mergeCell ref="O53:P53"/>
    <mergeCell ref="Q53:R53"/>
    <mergeCell ref="A54:H54"/>
    <mergeCell ref="A55:I55"/>
    <mergeCell ref="A56:C56"/>
    <mergeCell ref="D56:E56"/>
    <mergeCell ref="F56:G56"/>
    <mergeCell ref="H56:I56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62:H62"/>
    <mergeCell ref="D63:E63"/>
    <mergeCell ref="F63:G63"/>
    <mergeCell ref="H63:I63"/>
    <mergeCell ref="J63:K63"/>
    <mergeCell ref="D64:E64"/>
    <mergeCell ref="F64:G64"/>
    <mergeCell ref="H64:I64"/>
    <mergeCell ref="J64:K64"/>
    <mergeCell ref="L67:O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L74:O74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M89:N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1:E91"/>
    <mergeCell ref="F91:G91"/>
    <mergeCell ref="H91:I91"/>
    <mergeCell ref="J91:K91"/>
    <mergeCell ref="A92:B92"/>
    <mergeCell ref="H92:K92"/>
    <mergeCell ref="D89:E89"/>
    <mergeCell ref="F89:G89"/>
    <mergeCell ref="H89:I89"/>
    <mergeCell ref="J89:K89"/>
    <mergeCell ref="M96:P96"/>
    <mergeCell ref="B97:D97"/>
    <mergeCell ref="A100:B100"/>
    <mergeCell ref="A93:B93"/>
    <mergeCell ref="H93:K93"/>
    <mergeCell ref="A94:B94"/>
    <mergeCell ref="H94:K94"/>
    <mergeCell ref="H95:K95"/>
    <mergeCell ref="H96:K96"/>
  </mergeCells>
  <pageMargins left="0.62992125984251968" right="0.23622047244094491" top="0.35433070866141736" bottom="0.15748031496062992" header="0.31496062992125984" footer="0.31496062992125984"/>
  <pageSetup paperSize="9" scale="50" fitToHeight="3" orientation="landscape" r:id="rId1"/>
  <rowBreaks count="2" manualBreakCount="2">
    <brk id="21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0611070</vt:lpstr>
      <vt:lpstr>'0611070'!Область_друку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2024-06-10T14:09:22Z</dcterms:created>
  <dcterms:modified xsi:type="dcterms:W3CDTF">2024-06-11T12:35:50Z</dcterms:modified>
</cp:coreProperties>
</file>