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611\Освіта паспорт\"/>
    </mc:Choice>
  </mc:AlternateContent>
  <bookViews>
    <workbookView xWindow="435" yWindow="75" windowWidth="25245" windowHeight="9105"/>
  </bookViews>
  <sheets>
    <sheet name="0611022" sheetId="1" r:id="rId1"/>
  </sheets>
  <definedNames>
    <definedName name="_xlnm.Print_Area" localSheetId="0">'0611022'!$A$1:$K$107</definedName>
  </definedNames>
  <calcPr calcId="152511"/>
</workbook>
</file>

<file path=xl/calcChain.xml><?xml version="1.0" encoding="utf-8"?>
<calcChain xmlns="http://schemas.openxmlformats.org/spreadsheetml/2006/main">
  <c r="J99" i="1" l="1"/>
  <c r="J98" i="1"/>
  <c r="J97" i="1"/>
  <c r="J96" i="1"/>
  <c r="J94" i="1"/>
  <c r="F93" i="1"/>
  <c r="J93" i="1" s="1"/>
  <c r="F92" i="1"/>
  <c r="J92" i="1" s="1"/>
  <c r="F91" i="1"/>
  <c r="J91" i="1" s="1"/>
  <c r="F90" i="1"/>
  <c r="J90" i="1" s="1"/>
  <c r="F89" i="1"/>
  <c r="J89" i="1" s="1"/>
  <c r="J86" i="1"/>
  <c r="J85" i="1"/>
  <c r="J84" i="1"/>
  <c r="J83" i="1"/>
  <c r="J82" i="1"/>
  <c r="J81" i="1"/>
  <c r="J80" i="1"/>
  <c r="J79" i="1"/>
  <c r="J78" i="1"/>
  <c r="J76" i="1"/>
  <c r="J75" i="1"/>
  <c r="J74" i="1"/>
  <c r="J73" i="1"/>
  <c r="J72" i="1"/>
  <c r="J71" i="1"/>
  <c r="J70" i="1"/>
  <c r="F57" i="1"/>
  <c r="F63" i="1" s="1"/>
  <c r="F56" i="1"/>
  <c r="H56" i="1" s="1"/>
  <c r="H55" i="1"/>
  <c r="D54" i="1"/>
  <c r="D57" i="1" s="1"/>
  <c r="D63" i="1" l="1"/>
  <c r="D64" i="1" s="1"/>
  <c r="F88" i="1"/>
  <c r="J88" i="1" s="1"/>
  <c r="F64" i="1"/>
  <c r="H54" i="1"/>
  <c r="H57" i="1" s="1"/>
  <c r="H63" i="1" l="1"/>
  <c r="H64" i="1" s="1"/>
</calcChain>
</file>

<file path=xl/sharedStrings.xml><?xml version="1.0" encoding="utf-8"?>
<sst xmlns="http://schemas.openxmlformats.org/spreadsheetml/2006/main" count="176" uniqueCount="121">
  <si>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</si>
  <si>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</si>
  <si>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</si>
  <si>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</si>
  <si>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</si>
  <si>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</si>
  <si>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</si>
  <si>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</si>
  <si>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</si>
  <si>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</si>
  <si>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</si>
  <si>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</si>
  <si>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</si>
  <si>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29 587 004,00 гривень, у тому числі загального фонду — 29 316 988,00 гривень та спеціального фонду — 270 016,00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</si>
  <si>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</si>
  <si>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</si>
  <si>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</si>
  <si>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</si>
  <si>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 від 05.09.2017 року № 2145- VІІI “Про освіту”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</si>
  <si>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</si>
  <si>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</si>
  <si>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</si>
  <si>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</si>
  <si>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 методу складання та виконання місцевих бюджетів”  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</si>
  <si>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</si>
  <si>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 № 1480 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</si>
  <si>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</si>
  <si>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№ 102 "Про затвердження Інструкції про порядок обчислення заробітної плати працівників освіти" (із змінами і доповненнями)</t>
  </si>
  <si>
    <t>Наказ Міністерства освіти і науки України від 01.08.2018 року № 831 "Про затвердження Порядку зарахування осіб з особливими освітніми потребами до спеціальних закладів освіти, їх відрахування, переведення до іншого закладу освіти"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</si>
  <si>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</si>
  <si>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</si>
  <si>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06.03.2019 року № 221 “Про затвердження Положення про спеціальну школу та Положення про навчально-реабілітаційний центр”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</si>
  <si>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</si>
  <si>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</si>
  <si>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</si>
  <si>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</si>
  <si>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</si>
  <si>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</si>
  <si>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</si>
  <si>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</si>
  <si>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</si>
  <si>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</si>
  <si>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</si>
  <si>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</si>
  <si>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</si>
  <si>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</si>
  <si>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</si>
  <si>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дітей, які потребують корекції фізичного та/або розумного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</si>
  <si>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  </r>
  </si>
  <si>
    <t> 8.Завдання бюджетної програми:</t>
  </si>
  <si>
    <t>Завдання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</si>
  <si>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</si>
  <si>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</si>
  <si>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</si>
  <si>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</si>
  <si>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</si>
  <si>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</si>
  <si>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</si>
  <si>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</si>
  <si>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</si>
  <si>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</si>
  <si>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</si>
  <si>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</si>
  <si>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</si>
  <si>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</si>
  <si>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</si>
  <si>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</si>
  <si>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</si>
  <si>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</si>
  <si>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</si>
  <si>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</si>
  <si>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</si>
  <si>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</si>
  <si>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</si>
  <si>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</si>
  <si>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</si>
  <si>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</si>
  <si>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умови оплати віднесених до педагогічного персоналу)</t>
  </si>
  <si>
    <t>спеціалістів</t>
  </si>
  <si>
    <t>робітників</t>
  </si>
  <si>
    <t>продукту</t>
  </si>
  <si>
    <t>Кількість учнів (дівчат/хлопців) в загальноосвітніх школах</t>
  </si>
  <si>
    <t>осіб</t>
  </si>
  <si>
    <t>Мережа шкіл, звіт ЗНЗ-1</t>
  </si>
  <si>
    <t>Кількість дітей пільгової категорії (дівчат/хлопців)</t>
  </si>
  <si>
    <t>Кількість випускників усього, з них:</t>
  </si>
  <si>
    <t>випускники 9-10 класів</t>
  </si>
  <si>
    <t>випускників 11-12 класів</t>
  </si>
  <si>
    <t>Кількість осіб з числа дітей-сиріт та дітей, позбавлених батьківського піклування, що отримують допомогу</t>
  </si>
  <si>
    <t>Звітність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</si>
  <si>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</si>
  <si>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</si>
  <si>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</si>
  <si>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</si>
  <si>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закладів, в яких будуть проведені поточні ремонти</t>
  </si>
  <si>
    <t>Рішення сесії від 13.03.2024 року № 13</t>
  </si>
  <si>
    <t>ефективності</t>
  </si>
  <si>
    <t>Витрати на одного здобувача освіти</t>
  </si>
  <si>
    <t>Діто-дні відвідування</t>
  </si>
  <si>
    <t>днів</t>
  </si>
  <si>
    <t>Середні витрати на одного вихованця, що отримує допомогу</t>
  </si>
  <si>
    <t>Середні витрати на харчування 1 вихованця</t>
  </si>
  <si>
    <t>Середня наповнюваність класів</t>
  </si>
  <si>
    <t>Кількість дітей на одного педагогічного працівника</t>
  </si>
  <si>
    <t>Середні витрати на один заклад на виконання поточних ремонтів</t>
  </si>
  <si>
    <t>якості</t>
  </si>
  <si>
    <t>Відсоток учнів, які закінчили школу</t>
  </si>
  <si>
    <t>%</t>
  </si>
  <si>
    <t>Динаміка збільшення чисельності учнів відповідно до фактичного показника попереднього року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</si>
  <si>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</si>
  <si>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</si>
  <si>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</si>
  <si>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</si>
  <si>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</si>
  <si>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</si>
  <si>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</si>
  <si>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</si>
  <si>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</si>
  <si>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</si>
  <si>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</si>
  <si>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01.11.2024 року № 222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</si>
</sst>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  <numFmt numFmtId="167" formatCode="0.0"/>
  </numFmts>
  <fonts count="31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2" fillId="0" borderId="0"/>
    <xf numFmtId="0" fontId="2" fillId="0" borderId="0"/>
    <xf numFmtId="0" fontId="26" fillId="0" borderId="0"/>
    <xf numFmtId="0" fontId="22" fillId="0" borderId="0"/>
    <xf numFmtId="0" fontId="28" fillId="0" borderId="0"/>
    <xf numFmtId="0" fontId="29" fillId="0" borderId="0"/>
    <xf numFmtId="0" fontId="1" fillId="0" borderId="0"/>
    <xf numFmtId="0" fontId="20" fillId="16" borderId="13" applyNumberFormat="0" applyFont="0" applyAlignment="0" applyProtection="0"/>
    <xf numFmtId="0" fontId="30" fillId="0" borderId="0"/>
    <xf numFmtId="43" fontId="2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1" fontId="16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4" fontId="9" fillId="0" borderId="2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1" fontId="10" fillId="0" borderId="3" xfId="0" applyNumberFormat="1" applyFont="1" applyFill="1" applyBorder="1" applyAlignment="1">
      <alignment horizontal="center"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167" fontId="10" fillId="0" borderId="3" xfId="0" applyNumberFormat="1" applyFont="1" applyFill="1" applyBorder="1" applyAlignment="1">
      <alignment horizontal="center" vertical="center" wrapText="1" shrinkToFit="1"/>
    </xf>
    <xf numFmtId="167" fontId="10" fillId="0" borderId="5" xfId="0" applyNumberFormat="1" applyFont="1" applyFill="1" applyBorder="1" applyAlignment="1">
      <alignment horizontal="center" vertical="center" wrapText="1" shrinkToFit="1"/>
    </xf>
    <xf numFmtId="167" fontId="10" fillId="0" borderId="2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166" fontId="9" fillId="0" borderId="3" xfId="1" applyNumberFormat="1" applyFont="1" applyFill="1" applyBorder="1" applyAlignment="1">
      <alignment horizontal="center" vertical="center" wrapText="1"/>
    </xf>
    <xf numFmtId="166" fontId="9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7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6" xfId="1" applyFont="1" applyFill="1" applyBorder="1" applyAlignment="1">
      <alignment horizontal="center" wrapText="1"/>
    </xf>
    <xf numFmtId="0" fontId="11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U109"/>
  <sheetViews>
    <sheetView tabSelected="1" view="pageBreakPreview" zoomScale="70" zoomScaleNormal="80" zoomScaleSheetLayoutView="70" workbookViewId="0">
      <selection activeCell="B107" sqref="B107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9.1640625" style="1" customWidth="1"/>
    <col min="13" max="13" width="17.33203125" style="1" customWidth="1"/>
    <col min="14" max="15" width="13" style="1" bestFit="1" customWidth="1"/>
    <col min="16" max="16" width="15.1640625" style="1" customWidth="1"/>
    <col min="17" max="17" width="10.5" style="1" customWidth="1"/>
    <col min="18" max="18" width="13" style="1" customWidth="1"/>
    <col min="19" max="20" width="9.33203125" style="1"/>
    <col min="21" max="21" width="17.6640625" style="1" customWidth="1"/>
    <col min="22" max="16384" width="9.33203125" style="1"/>
  </cols>
  <sheetData>
    <row r="1" spans="1:11" ht="93.2" customHeight="1" x14ac:dyDescent="0.2">
      <c r="B1" s="2"/>
      <c r="C1" s="2"/>
      <c r="D1" s="2"/>
      <c r="E1" s="2"/>
      <c r="F1" s="2"/>
      <c r="G1" s="50" t="s">
        <v>0</v>
      </c>
      <c r="H1" s="51"/>
      <c r="I1" s="51"/>
      <c r="J1" s="51"/>
      <c r="K1" s="51"/>
    </row>
    <row r="2" spans="1:11" ht="122.25" customHeight="1" x14ac:dyDescent="0.2">
      <c r="B2" s="2"/>
      <c r="C2" s="2"/>
      <c r="D2" s="2"/>
      <c r="E2" s="2"/>
      <c r="F2" s="2"/>
      <c r="G2" s="52" t="s">
        <v>120</v>
      </c>
      <c r="H2" s="52"/>
      <c r="I2" s="52"/>
      <c r="J2" s="52"/>
      <c r="K2" s="52"/>
    </row>
    <row r="3" spans="1:11" ht="37.5" customHeight="1" x14ac:dyDescent="0.2">
      <c r="A3" s="53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123" customHeight="1" x14ac:dyDescent="0.2">
      <c r="A4" s="3" t="s">
        <v>2</v>
      </c>
      <c r="B4" s="45" t="s">
        <v>3</v>
      </c>
      <c r="C4" s="45"/>
      <c r="D4" s="45"/>
      <c r="E4" s="45"/>
      <c r="F4" s="45"/>
      <c r="G4" s="44" t="s">
        <v>4</v>
      </c>
      <c r="H4" s="44"/>
      <c r="I4" s="44"/>
      <c r="J4" s="44"/>
      <c r="K4" s="44"/>
    </row>
    <row r="5" spans="1:11" ht="122.25" customHeight="1" x14ac:dyDescent="0.2">
      <c r="A5" s="4" t="s">
        <v>5</v>
      </c>
      <c r="B5" s="45" t="s">
        <v>6</v>
      </c>
      <c r="C5" s="45"/>
      <c r="D5" s="45"/>
      <c r="E5" s="45"/>
      <c r="F5" s="45"/>
      <c r="G5" s="45" t="s">
        <v>7</v>
      </c>
      <c r="H5" s="45"/>
      <c r="I5" s="45"/>
      <c r="J5" s="45"/>
      <c r="K5" s="45"/>
    </row>
    <row r="6" spans="1:11" ht="169.5" customHeight="1" x14ac:dyDescent="0.2">
      <c r="A6" s="4" t="s">
        <v>8</v>
      </c>
      <c r="B6" s="44" t="s">
        <v>9</v>
      </c>
      <c r="C6" s="45"/>
      <c r="D6" s="5" t="s">
        <v>10</v>
      </c>
      <c r="E6" s="46" t="s">
        <v>11</v>
      </c>
      <c r="F6" s="44"/>
      <c r="G6" s="44" t="s">
        <v>12</v>
      </c>
      <c r="H6" s="45"/>
      <c r="I6" s="45"/>
      <c r="J6" s="45"/>
      <c r="K6" s="45"/>
    </row>
    <row r="7" spans="1:11" ht="21.75" customHeight="1" x14ac:dyDescent="0.2">
      <c r="A7" s="47" t="s">
        <v>13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19.149999999999999" customHeight="1" x14ac:dyDescent="0.2">
      <c r="A8" s="48" t="s">
        <v>14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s="6" customFormat="1" ht="21.2" customHeight="1" x14ac:dyDescent="0.2">
      <c r="A9" s="49" t="s">
        <v>15</v>
      </c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 s="6" customFormat="1" ht="21.2" customHeight="1" x14ac:dyDescent="0.2">
      <c r="A10" s="49" t="s">
        <v>16</v>
      </c>
      <c r="B10" s="49"/>
      <c r="C10" s="49"/>
      <c r="D10" s="49"/>
      <c r="E10" s="49"/>
      <c r="F10" s="49"/>
      <c r="G10" s="49"/>
      <c r="H10" s="49"/>
      <c r="I10" s="49"/>
      <c r="J10" s="7"/>
      <c r="K10" s="7"/>
    </row>
    <row r="11" spans="1:11" s="6" customFormat="1" ht="21.2" customHeight="1" x14ac:dyDescent="0.2">
      <c r="A11" s="49" t="s">
        <v>17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 s="6" customFormat="1" ht="21.2" customHeight="1" x14ac:dyDescent="0.2">
      <c r="A12" s="49" t="s">
        <v>18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 s="6" customFormat="1" ht="21.2" customHeight="1" x14ac:dyDescent="0.2">
      <c r="A13" s="49" t="s">
        <v>19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 s="6" customFormat="1" ht="21.2" customHeight="1" x14ac:dyDescent="0.2">
      <c r="A14" s="49" t="s">
        <v>20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s="6" customFormat="1" ht="39.75" customHeight="1" x14ac:dyDescent="0.2">
      <c r="A15" s="49" t="s">
        <v>21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</row>
    <row r="16" spans="1:11" s="6" customFormat="1" ht="33.75" customHeight="1" x14ac:dyDescent="0.2">
      <c r="A16" s="49" t="s">
        <v>22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1" s="6" customFormat="1" ht="37.5" customHeight="1" x14ac:dyDescent="0.2">
      <c r="A17" s="49" t="s">
        <v>23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s="6" customFormat="1" ht="18.399999999999999" customHeight="1" x14ac:dyDescent="0.2">
      <c r="A18" s="49" t="s">
        <v>24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s="6" customFormat="1" ht="40.9" customHeight="1" x14ac:dyDescent="0.2">
      <c r="A19" s="49" t="s">
        <v>25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 s="6" customFormat="1" ht="36" customHeight="1" x14ac:dyDescent="0.2">
      <c r="A20" s="56" t="s">
        <v>26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s="6" customFormat="1" ht="23.25" customHeight="1" x14ac:dyDescent="0.2">
      <c r="A21" s="56" t="s">
        <v>27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s="6" customFormat="1" ht="39.75" customHeight="1" x14ac:dyDescent="0.2">
      <c r="A22" s="56" t="s">
        <v>28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1" s="6" customFormat="1" ht="16.350000000000001" customHeight="1" x14ac:dyDescent="0.2">
      <c r="A23" s="56" t="s">
        <v>29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1" s="6" customFormat="1" ht="42.75" customHeight="1" x14ac:dyDescent="0.2">
      <c r="A24" s="56" t="s">
        <v>30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s="6" customFormat="1" ht="26.45" customHeight="1" x14ac:dyDescent="0.2">
      <c r="A25" s="49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1" s="6" customFormat="1" ht="36.75" customHeight="1" x14ac:dyDescent="0.2">
      <c r="A26" s="49" t="s">
        <v>32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 s="6" customFormat="1" ht="23.85" customHeight="1" x14ac:dyDescent="0.2">
      <c r="A27" s="60" t="s">
        <v>33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s="6" customFormat="1" ht="35.450000000000003" customHeight="1" x14ac:dyDescent="0.2">
      <c r="A28" s="49" t="s">
        <v>34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11" s="6" customFormat="1" ht="36.75" customHeight="1" x14ac:dyDescent="0.2">
      <c r="A29" s="49" t="s">
        <v>35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" s="6" customFormat="1" ht="38.25" customHeight="1" x14ac:dyDescent="0.2">
      <c r="A30" s="49" t="s">
        <v>36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 s="6" customFormat="1" ht="38.85" customHeight="1" x14ac:dyDescent="0.2">
      <c r="A31" s="56" t="s">
        <v>37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1" s="6" customFormat="1" ht="24.4" customHeight="1" x14ac:dyDescent="0.2">
      <c r="A32" s="56" t="s">
        <v>38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1" s="6" customFormat="1" ht="20.45" customHeight="1" x14ac:dyDescent="0.2">
      <c r="A33" s="56" t="s">
        <v>39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s="6" customFormat="1" ht="15" customHeight="1" x14ac:dyDescent="0.2">
      <c r="A34" s="49" t="s">
        <v>40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1:11" s="6" customFormat="1" ht="22.7" customHeight="1" x14ac:dyDescent="0.2">
      <c r="A35" s="66" t="s">
        <v>41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</row>
    <row r="36" spans="1:11" s="6" customFormat="1" ht="15.6" customHeight="1" x14ac:dyDescent="0.2">
      <c r="A36" s="66" t="s">
        <v>42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s="6" customFormat="1" ht="24.4" customHeight="1" x14ac:dyDescent="0.2">
      <c r="A37" s="66" t="s">
        <v>43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ht="23.25" customHeight="1" x14ac:dyDescent="0.2">
      <c r="A38" s="58" t="s">
        <v>44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ht="8.1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8.399999999999999" customHeight="1" x14ac:dyDescent="0.2">
      <c r="A40" s="8" t="s">
        <v>45</v>
      </c>
      <c r="B40" s="62" t="s">
        <v>46</v>
      </c>
      <c r="C40" s="62"/>
      <c r="D40" s="62"/>
      <c r="E40" s="62"/>
      <c r="F40" s="62"/>
      <c r="G40" s="62"/>
      <c r="H40" s="62"/>
      <c r="I40" s="9"/>
      <c r="J40" s="9"/>
      <c r="K40" s="9"/>
    </row>
    <row r="41" spans="1:11" ht="43.5" customHeight="1" x14ac:dyDescent="0.2">
      <c r="A41" s="10">
        <v>1</v>
      </c>
      <c r="B41" s="61" t="s">
        <v>47</v>
      </c>
      <c r="C41" s="61"/>
      <c r="D41" s="61"/>
      <c r="E41" s="61"/>
      <c r="F41" s="61"/>
      <c r="G41" s="61"/>
      <c r="H41" s="61"/>
      <c r="I41" s="9"/>
      <c r="J41" s="9"/>
      <c r="K41" s="9"/>
    </row>
    <row r="42" spans="1:11" ht="12.2" customHeight="1" x14ac:dyDescent="0.2">
      <c r="A42" s="11"/>
      <c r="B42" s="3"/>
      <c r="C42" s="3"/>
      <c r="D42" s="3"/>
      <c r="E42" s="3"/>
      <c r="F42" s="3"/>
      <c r="G42" s="3"/>
      <c r="H42" s="3"/>
      <c r="I42" s="9"/>
      <c r="J42" s="9"/>
      <c r="K42" s="9"/>
    </row>
    <row r="43" spans="1:11" ht="23.25" customHeight="1" x14ac:dyDescent="0.2">
      <c r="A43" s="58" t="s">
        <v>48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t="6.7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9.5" customHeight="1" x14ac:dyDescent="0.2">
      <c r="A45" s="58" t="s">
        <v>49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ht="9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7.649999999999999" customHeight="1" x14ac:dyDescent="0.2">
      <c r="A47" s="8" t="s">
        <v>45</v>
      </c>
      <c r="B47" s="62" t="s">
        <v>50</v>
      </c>
      <c r="C47" s="62"/>
      <c r="D47" s="62"/>
      <c r="E47" s="62"/>
      <c r="F47" s="62"/>
      <c r="G47" s="62"/>
      <c r="H47" s="62"/>
      <c r="I47" s="9"/>
      <c r="J47" s="9"/>
      <c r="K47" s="9"/>
    </row>
    <row r="48" spans="1:11" ht="44.1" customHeight="1" x14ac:dyDescent="0.2">
      <c r="A48" s="12">
        <v>1</v>
      </c>
      <c r="B48" s="63" t="s">
        <v>51</v>
      </c>
      <c r="C48" s="64"/>
      <c r="D48" s="64"/>
      <c r="E48" s="64"/>
      <c r="F48" s="64"/>
      <c r="G48" s="64"/>
      <c r="H48" s="65"/>
      <c r="I48" s="9"/>
      <c r="J48" s="9"/>
      <c r="K48" s="9"/>
    </row>
    <row r="49" spans="1:21" ht="8.8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21" ht="15.75" x14ac:dyDescent="0.2">
      <c r="A50" s="58" t="s">
        <v>52</v>
      </c>
      <c r="B50" s="58"/>
      <c r="C50" s="58"/>
      <c r="D50" s="58"/>
      <c r="E50" s="58"/>
      <c r="F50" s="58"/>
      <c r="G50" s="58"/>
      <c r="H50" s="58"/>
      <c r="I50" s="9"/>
      <c r="J50" s="9"/>
      <c r="K50" s="9"/>
    </row>
    <row r="51" spans="1:21" ht="15.75" x14ac:dyDescent="0.2">
      <c r="A51" s="67" t="s">
        <v>53</v>
      </c>
      <c r="B51" s="67"/>
      <c r="C51" s="67"/>
      <c r="D51" s="67"/>
      <c r="E51" s="67"/>
      <c r="F51" s="67"/>
      <c r="G51" s="67"/>
      <c r="H51" s="67"/>
      <c r="I51" s="67"/>
      <c r="J51" s="4"/>
      <c r="K51" s="4"/>
    </row>
    <row r="52" spans="1:21" s="16" customFormat="1" ht="19.7" customHeight="1" x14ac:dyDescent="0.2">
      <c r="A52" s="13" t="s">
        <v>45</v>
      </c>
      <c r="B52" s="62" t="s">
        <v>54</v>
      </c>
      <c r="C52" s="62"/>
      <c r="D52" s="62" t="s">
        <v>55</v>
      </c>
      <c r="E52" s="62"/>
      <c r="F52" s="62" t="s">
        <v>56</v>
      </c>
      <c r="G52" s="62"/>
      <c r="H52" s="62" t="s">
        <v>57</v>
      </c>
      <c r="I52" s="62"/>
      <c r="J52" s="14"/>
      <c r="K52" s="15"/>
    </row>
    <row r="53" spans="1:21" ht="16.350000000000001" customHeight="1" x14ac:dyDescent="0.2">
      <c r="A53" s="17">
        <v>1</v>
      </c>
      <c r="B53" s="68">
        <v>2</v>
      </c>
      <c r="C53" s="68"/>
      <c r="D53" s="68">
        <v>3</v>
      </c>
      <c r="E53" s="68"/>
      <c r="F53" s="68">
        <v>4</v>
      </c>
      <c r="G53" s="68"/>
      <c r="H53" s="68">
        <v>6</v>
      </c>
      <c r="I53" s="68"/>
      <c r="J53" s="18"/>
      <c r="K53" s="9"/>
    </row>
    <row r="54" spans="1:21" ht="38.1" customHeight="1" x14ac:dyDescent="0.2">
      <c r="A54" s="19">
        <v>1</v>
      </c>
      <c r="B54" s="61" t="s">
        <v>58</v>
      </c>
      <c r="C54" s="61"/>
      <c r="D54" s="71">
        <f>30989132+103949+6270-2500000-350000-78063+3500</f>
        <v>28174788</v>
      </c>
      <c r="E54" s="71"/>
      <c r="F54" s="71">
        <v>172150</v>
      </c>
      <c r="G54" s="71"/>
      <c r="H54" s="71">
        <f>D54+F54</f>
        <v>28346938</v>
      </c>
      <c r="I54" s="71"/>
      <c r="J54" s="20"/>
      <c r="K54" s="9"/>
    </row>
    <row r="55" spans="1:21" ht="40.700000000000003" customHeight="1" x14ac:dyDescent="0.2">
      <c r="A55" s="19">
        <v>2</v>
      </c>
      <c r="B55" s="61" t="s">
        <v>59</v>
      </c>
      <c r="C55" s="61"/>
      <c r="D55" s="71">
        <v>1142200</v>
      </c>
      <c r="E55" s="71"/>
      <c r="F55" s="71">
        <v>0</v>
      </c>
      <c r="G55" s="71"/>
      <c r="H55" s="71">
        <f>D55+F55</f>
        <v>1142200</v>
      </c>
      <c r="I55" s="71"/>
      <c r="J55" s="20"/>
      <c r="K55" s="9"/>
      <c r="P55" s="69"/>
      <c r="Q55" s="69"/>
      <c r="R55" s="69"/>
      <c r="S55" s="69"/>
      <c r="T55" s="69"/>
      <c r="U55" s="69"/>
    </row>
    <row r="56" spans="1:21" ht="42.75" customHeight="1" x14ac:dyDescent="0.2">
      <c r="A56" s="19">
        <v>3</v>
      </c>
      <c r="B56" s="70" t="s">
        <v>60</v>
      </c>
      <c r="C56" s="70"/>
      <c r="D56" s="71">
        <v>0</v>
      </c>
      <c r="E56" s="71"/>
      <c r="F56" s="71">
        <f>100000-2134</f>
        <v>97866</v>
      </c>
      <c r="G56" s="71"/>
      <c r="H56" s="71">
        <f>D56+F56</f>
        <v>97866</v>
      </c>
      <c r="I56" s="71"/>
      <c r="J56" s="20"/>
      <c r="K56" s="9"/>
      <c r="P56" s="21"/>
      <c r="Q56" s="21"/>
      <c r="R56" s="21"/>
      <c r="S56" s="21"/>
      <c r="T56" s="21"/>
      <c r="U56" s="21"/>
    </row>
    <row r="57" spans="1:21" ht="21.2" customHeight="1" x14ac:dyDescent="0.2">
      <c r="A57" s="73" t="s">
        <v>61</v>
      </c>
      <c r="B57" s="73"/>
      <c r="C57" s="73"/>
      <c r="D57" s="71">
        <f>SUM(D54:D56)</f>
        <v>29316988</v>
      </c>
      <c r="E57" s="71"/>
      <c r="F57" s="71">
        <f>SUM(F54:F56)</f>
        <v>270016</v>
      </c>
      <c r="G57" s="71"/>
      <c r="H57" s="71">
        <f>SUM(H54:H56)</f>
        <v>29587004</v>
      </c>
      <c r="I57" s="71"/>
      <c r="J57" s="9"/>
      <c r="K57" s="9"/>
      <c r="P57" s="72"/>
      <c r="Q57" s="72"/>
      <c r="R57" s="72"/>
      <c r="S57" s="72"/>
      <c r="T57" s="72"/>
      <c r="U57" s="72"/>
    </row>
    <row r="58" spans="1:21" ht="6.75" customHeight="1" x14ac:dyDescent="0.2">
      <c r="A58" s="9"/>
      <c r="B58" s="3"/>
      <c r="C58" s="9"/>
      <c r="D58" s="22"/>
      <c r="E58" s="22"/>
      <c r="F58" s="22"/>
      <c r="G58" s="22"/>
      <c r="H58" s="22"/>
      <c r="I58" s="22"/>
      <c r="J58" s="9"/>
      <c r="K58" s="9"/>
      <c r="P58" s="72"/>
      <c r="Q58" s="72"/>
      <c r="R58" s="72"/>
      <c r="S58" s="72"/>
      <c r="T58" s="72"/>
      <c r="U58" s="72"/>
    </row>
    <row r="59" spans="1:21" ht="6.2" customHeight="1" x14ac:dyDescent="0.2">
      <c r="I59" s="9"/>
      <c r="J59" s="9"/>
      <c r="K59" s="9"/>
    </row>
    <row r="60" spans="1:21" ht="16.5" customHeight="1" x14ac:dyDescent="0.2">
      <c r="A60" s="58" t="s">
        <v>62</v>
      </c>
      <c r="B60" s="58"/>
      <c r="C60" s="58"/>
      <c r="D60" s="58"/>
      <c r="E60" s="58"/>
      <c r="F60" s="58"/>
      <c r="G60" s="58"/>
      <c r="H60" s="58"/>
      <c r="I60" s="23"/>
      <c r="J60" s="4"/>
      <c r="K60" s="4"/>
    </row>
    <row r="61" spans="1:21" ht="24" customHeight="1" x14ac:dyDescent="0.2">
      <c r="A61" s="62" t="s">
        <v>63</v>
      </c>
      <c r="B61" s="62"/>
      <c r="C61" s="62"/>
      <c r="D61" s="62" t="s">
        <v>55</v>
      </c>
      <c r="E61" s="62"/>
      <c r="F61" s="62" t="s">
        <v>56</v>
      </c>
      <c r="G61" s="62"/>
      <c r="H61" s="62" t="s">
        <v>57</v>
      </c>
      <c r="I61" s="62"/>
      <c r="J61" s="9"/>
      <c r="K61" s="9"/>
    </row>
    <row r="62" spans="1:21" ht="16.5" customHeight="1" x14ac:dyDescent="0.2">
      <c r="A62" s="68">
        <v>1</v>
      </c>
      <c r="B62" s="68"/>
      <c r="C62" s="68"/>
      <c r="D62" s="68">
        <v>2</v>
      </c>
      <c r="E62" s="68"/>
      <c r="F62" s="68">
        <v>3</v>
      </c>
      <c r="G62" s="68"/>
      <c r="H62" s="68">
        <v>4</v>
      </c>
      <c r="I62" s="68"/>
      <c r="J62" s="9"/>
      <c r="K62" s="9"/>
    </row>
    <row r="63" spans="1:21" ht="39.4" customHeight="1" x14ac:dyDescent="0.2">
      <c r="A63" s="63" t="s">
        <v>64</v>
      </c>
      <c r="B63" s="64"/>
      <c r="C63" s="65"/>
      <c r="D63" s="77">
        <f>D57</f>
        <v>29316988</v>
      </c>
      <c r="E63" s="77"/>
      <c r="F63" s="77">
        <f>F57</f>
        <v>270016</v>
      </c>
      <c r="G63" s="77"/>
      <c r="H63" s="77">
        <f>F63+D63</f>
        <v>29587004</v>
      </c>
      <c r="I63" s="77"/>
      <c r="J63" s="9"/>
      <c r="K63" s="9"/>
    </row>
    <row r="64" spans="1:21" ht="17.100000000000001" customHeight="1" x14ac:dyDescent="0.2">
      <c r="A64" s="74" t="s">
        <v>61</v>
      </c>
      <c r="B64" s="75"/>
      <c r="C64" s="75"/>
      <c r="D64" s="76">
        <f>D63</f>
        <v>29316988</v>
      </c>
      <c r="E64" s="76"/>
      <c r="F64" s="76">
        <f>F63</f>
        <v>270016</v>
      </c>
      <c r="G64" s="76"/>
      <c r="H64" s="76">
        <f>H63</f>
        <v>29587004</v>
      </c>
      <c r="I64" s="76"/>
      <c r="J64" s="9"/>
      <c r="K64" s="9"/>
    </row>
    <row r="65" spans="1:11" ht="6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ht="17.45" customHeight="1" x14ac:dyDescent="0.2">
      <c r="A66" s="58" t="s">
        <v>65</v>
      </c>
      <c r="B66" s="58"/>
      <c r="C66" s="58"/>
      <c r="D66" s="58"/>
      <c r="E66" s="58"/>
      <c r="F66" s="58"/>
      <c r="G66" s="58"/>
      <c r="H66" s="58"/>
      <c r="I66" s="9"/>
      <c r="J66" s="9"/>
      <c r="K66" s="9"/>
    </row>
    <row r="67" spans="1:11" ht="30.75" customHeight="1" x14ac:dyDescent="0.2">
      <c r="A67" s="13" t="s">
        <v>45</v>
      </c>
      <c r="B67" s="13" t="s">
        <v>66</v>
      </c>
      <c r="C67" s="13" t="s">
        <v>67</v>
      </c>
      <c r="D67" s="62" t="s">
        <v>68</v>
      </c>
      <c r="E67" s="62"/>
      <c r="F67" s="62" t="s">
        <v>55</v>
      </c>
      <c r="G67" s="62"/>
      <c r="H67" s="62" t="s">
        <v>56</v>
      </c>
      <c r="I67" s="62"/>
      <c r="J67" s="62" t="s">
        <v>57</v>
      </c>
      <c r="K67" s="62"/>
    </row>
    <row r="68" spans="1:11" s="16" customFormat="1" ht="21.95" customHeight="1" x14ac:dyDescent="0.2">
      <c r="A68" s="17">
        <v>1</v>
      </c>
      <c r="B68" s="17">
        <v>2</v>
      </c>
      <c r="C68" s="17">
        <v>3</v>
      </c>
      <c r="D68" s="68">
        <v>4</v>
      </c>
      <c r="E68" s="68"/>
      <c r="F68" s="68">
        <v>5</v>
      </c>
      <c r="G68" s="68"/>
      <c r="H68" s="68">
        <v>6</v>
      </c>
      <c r="I68" s="68"/>
      <c r="J68" s="68">
        <v>7</v>
      </c>
      <c r="K68" s="79"/>
    </row>
    <row r="69" spans="1:11" ht="21.95" customHeight="1" x14ac:dyDescent="0.2">
      <c r="A69" s="19">
        <v>1</v>
      </c>
      <c r="B69" s="24" t="s">
        <v>69</v>
      </c>
      <c r="C69" s="25"/>
      <c r="D69" s="79"/>
      <c r="E69" s="79"/>
      <c r="F69" s="79"/>
      <c r="G69" s="79"/>
      <c r="H69" s="79"/>
      <c r="I69" s="79"/>
      <c r="J69" s="79"/>
      <c r="K69" s="79"/>
    </row>
    <row r="70" spans="1:11" ht="36" customHeight="1" x14ac:dyDescent="0.2">
      <c r="A70" s="26"/>
      <c r="B70" s="27" t="s">
        <v>70</v>
      </c>
      <c r="C70" s="27" t="s">
        <v>71</v>
      </c>
      <c r="D70" s="61" t="s">
        <v>72</v>
      </c>
      <c r="E70" s="61"/>
      <c r="F70" s="78">
        <v>2</v>
      </c>
      <c r="G70" s="78"/>
      <c r="H70" s="79"/>
      <c r="I70" s="79"/>
      <c r="J70" s="78">
        <f t="shared" ref="J70:J76" si="0">F70+H70</f>
        <v>2</v>
      </c>
      <c r="K70" s="78"/>
    </row>
    <row r="71" spans="1:11" ht="35.85" customHeight="1" x14ac:dyDescent="0.2">
      <c r="A71" s="26"/>
      <c r="B71" s="27" t="s">
        <v>73</v>
      </c>
      <c r="C71" s="27" t="s">
        <v>71</v>
      </c>
      <c r="D71" s="61" t="s">
        <v>72</v>
      </c>
      <c r="E71" s="61"/>
      <c r="F71" s="78">
        <v>18</v>
      </c>
      <c r="G71" s="78"/>
      <c r="H71" s="79"/>
      <c r="I71" s="79"/>
      <c r="J71" s="78">
        <f t="shared" si="0"/>
        <v>18</v>
      </c>
      <c r="K71" s="78"/>
    </row>
    <row r="72" spans="1:11" s="30" customFormat="1" ht="51" customHeight="1" x14ac:dyDescent="0.2">
      <c r="A72" s="28"/>
      <c r="B72" s="29" t="s">
        <v>74</v>
      </c>
      <c r="C72" s="29" t="s">
        <v>71</v>
      </c>
      <c r="D72" s="80" t="s">
        <v>75</v>
      </c>
      <c r="E72" s="80"/>
      <c r="F72" s="81">
        <v>114.83</v>
      </c>
      <c r="G72" s="82"/>
      <c r="H72" s="81"/>
      <c r="I72" s="82"/>
      <c r="J72" s="81">
        <f t="shared" si="0"/>
        <v>114.83</v>
      </c>
      <c r="K72" s="82"/>
    </row>
    <row r="73" spans="1:11" s="30" customFormat="1" ht="23.25" customHeight="1" x14ac:dyDescent="0.2">
      <c r="A73" s="28"/>
      <c r="B73" s="29" t="s">
        <v>76</v>
      </c>
      <c r="C73" s="29" t="s">
        <v>71</v>
      </c>
      <c r="D73" s="80" t="s">
        <v>75</v>
      </c>
      <c r="E73" s="80"/>
      <c r="F73" s="81">
        <v>53.83</v>
      </c>
      <c r="G73" s="82"/>
      <c r="H73" s="81"/>
      <c r="I73" s="82"/>
      <c r="J73" s="81">
        <f t="shared" si="0"/>
        <v>53.83</v>
      </c>
      <c r="K73" s="82"/>
    </row>
    <row r="74" spans="1:11" s="30" customFormat="1" ht="36" customHeight="1" x14ac:dyDescent="0.2">
      <c r="A74" s="28"/>
      <c r="B74" s="29" t="s">
        <v>77</v>
      </c>
      <c r="C74" s="29" t="s">
        <v>71</v>
      </c>
      <c r="D74" s="80" t="s">
        <v>75</v>
      </c>
      <c r="E74" s="80"/>
      <c r="F74" s="81">
        <v>27.5</v>
      </c>
      <c r="G74" s="82"/>
      <c r="H74" s="81"/>
      <c r="I74" s="82"/>
      <c r="J74" s="81">
        <f t="shared" si="0"/>
        <v>27.5</v>
      </c>
      <c r="K74" s="82"/>
    </row>
    <row r="75" spans="1:11" s="30" customFormat="1" ht="24" customHeight="1" x14ac:dyDescent="0.2">
      <c r="A75" s="28"/>
      <c r="B75" s="29" t="s">
        <v>78</v>
      </c>
      <c r="C75" s="29" t="s">
        <v>71</v>
      </c>
      <c r="D75" s="80" t="s">
        <v>75</v>
      </c>
      <c r="E75" s="80"/>
      <c r="F75" s="81">
        <v>12.5</v>
      </c>
      <c r="G75" s="82"/>
      <c r="H75" s="81"/>
      <c r="I75" s="82"/>
      <c r="J75" s="81">
        <f t="shared" si="0"/>
        <v>12.5</v>
      </c>
      <c r="K75" s="82"/>
    </row>
    <row r="76" spans="1:11" s="30" customFormat="1" ht="19.5" customHeight="1" x14ac:dyDescent="0.2">
      <c r="A76" s="28"/>
      <c r="B76" s="29" t="s">
        <v>79</v>
      </c>
      <c r="C76" s="29" t="s">
        <v>71</v>
      </c>
      <c r="D76" s="80" t="s">
        <v>75</v>
      </c>
      <c r="E76" s="80"/>
      <c r="F76" s="81">
        <v>21</v>
      </c>
      <c r="G76" s="82"/>
      <c r="H76" s="81"/>
      <c r="I76" s="82"/>
      <c r="J76" s="81">
        <f t="shared" si="0"/>
        <v>21</v>
      </c>
      <c r="K76" s="82"/>
    </row>
    <row r="77" spans="1:11" ht="23.25" customHeight="1" x14ac:dyDescent="0.2">
      <c r="A77" s="26">
        <v>2</v>
      </c>
      <c r="B77" s="24" t="s">
        <v>80</v>
      </c>
      <c r="C77" s="27"/>
      <c r="D77" s="61"/>
      <c r="E77" s="61"/>
      <c r="F77" s="78"/>
      <c r="G77" s="78"/>
      <c r="H77" s="79"/>
      <c r="I77" s="79"/>
      <c r="J77" s="86"/>
      <c r="K77" s="87"/>
    </row>
    <row r="78" spans="1:11" ht="31.9" customHeight="1" x14ac:dyDescent="0.2">
      <c r="A78" s="26"/>
      <c r="B78" s="27" t="s">
        <v>81</v>
      </c>
      <c r="C78" s="27" t="s">
        <v>82</v>
      </c>
      <c r="D78" s="61" t="s">
        <v>83</v>
      </c>
      <c r="E78" s="61"/>
      <c r="F78" s="78">
        <v>149</v>
      </c>
      <c r="G78" s="78"/>
      <c r="H78" s="83"/>
      <c r="I78" s="83"/>
      <c r="J78" s="84">
        <f t="shared" ref="J78:J83" si="1">F78+H78</f>
        <v>149</v>
      </c>
      <c r="K78" s="85"/>
    </row>
    <row r="79" spans="1:11" ht="37.35" customHeight="1" x14ac:dyDescent="0.2">
      <c r="A79" s="26"/>
      <c r="B79" s="27" t="s">
        <v>84</v>
      </c>
      <c r="C79" s="27" t="s">
        <v>82</v>
      </c>
      <c r="D79" s="61" t="s">
        <v>83</v>
      </c>
      <c r="E79" s="61"/>
      <c r="F79" s="78">
        <v>149</v>
      </c>
      <c r="G79" s="78"/>
      <c r="H79" s="83"/>
      <c r="I79" s="83"/>
      <c r="J79" s="84">
        <f t="shared" si="1"/>
        <v>149</v>
      </c>
      <c r="K79" s="85"/>
    </row>
    <row r="80" spans="1:11" ht="36" customHeight="1" x14ac:dyDescent="0.2">
      <c r="A80" s="26"/>
      <c r="B80" s="27" t="s">
        <v>85</v>
      </c>
      <c r="C80" s="27" t="s">
        <v>82</v>
      </c>
      <c r="D80" s="61" t="s">
        <v>83</v>
      </c>
      <c r="E80" s="61"/>
      <c r="F80" s="78">
        <v>9</v>
      </c>
      <c r="G80" s="78"/>
      <c r="H80" s="83"/>
      <c r="I80" s="83"/>
      <c r="J80" s="84">
        <f t="shared" si="1"/>
        <v>9</v>
      </c>
      <c r="K80" s="85"/>
    </row>
    <row r="81" spans="1:11" ht="36" customHeight="1" x14ac:dyDescent="0.2">
      <c r="A81" s="26"/>
      <c r="B81" s="27" t="s">
        <v>86</v>
      </c>
      <c r="C81" s="27" t="s">
        <v>82</v>
      </c>
      <c r="D81" s="61" t="s">
        <v>83</v>
      </c>
      <c r="E81" s="61"/>
      <c r="F81" s="78">
        <v>8</v>
      </c>
      <c r="G81" s="78"/>
      <c r="H81" s="83"/>
      <c r="I81" s="83"/>
      <c r="J81" s="84">
        <f t="shared" si="1"/>
        <v>8</v>
      </c>
      <c r="K81" s="85"/>
    </row>
    <row r="82" spans="1:11" ht="36" customHeight="1" x14ac:dyDescent="0.2">
      <c r="A82" s="26"/>
      <c r="B82" s="27" t="s">
        <v>87</v>
      </c>
      <c r="C82" s="27" t="s">
        <v>82</v>
      </c>
      <c r="D82" s="61" t="s">
        <v>83</v>
      </c>
      <c r="E82" s="61"/>
      <c r="F82" s="78">
        <v>1</v>
      </c>
      <c r="G82" s="78"/>
      <c r="H82" s="83"/>
      <c r="I82" s="83"/>
      <c r="J82" s="84">
        <f t="shared" si="1"/>
        <v>1</v>
      </c>
      <c r="K82" s="85"/>
    </row>
    <row r="83" spans="1:11" ht="52.35" customHeight="1" x14ac:dyDescent="0.2">
      <c r="A83" s="26"/>
      <c r="B83" s="27" t="s">
        <v>88</v>
      </c>
      <c r="C83" s="27" t="s">
        <v>82</v>
      </c>
      <c r="D83" s="61" t="s">
        <v>89</v>
      </c>
      <c r="E83" s="61"/>
      <c r="F83" s="78">
        <v>8</v>
      </c>
      <c r="G83" s="78"/>
      <c r="H83" s="83"/>
      <c r="I83" s="83"/>
      <c r="J83" s="84">
        <f t="shared" si="1"/>
        <v>8</v>
      </c>
      <c r="K83" s="85"/>
    </row>
    <row r="84" spans="1:11" ht="36.75" customHeight="1" x14ac:dyDescent="0.2">
      <c r="A84" s="26"/>
      <c r="B84" s="27" t="s">
        <v>90</v>
      </c>
      <c r="C84" s="27" t="s">
        <v>71</v>
      </c>
      <c r="D84" s="63" t="s">
        <v>91</v>
      </c>
      <c r="E84" s="65"/>
      <c r="F84" s="92">
        <v>175</v>
      </c>
      <c r="G84" s="93"/>
      <c r="H84" s="94"/>
      <c r="I84" s="95"/>
      <c r="J84" s="92">
        <f>F84</f>
        <v>175</v>
      </c>
      <c r="K84" s="93"/>
    </row>
    <row r="85" spans="1:11" ht="42" customHeight="1" x14ac:dyDescent="0.2">
      <c r="A85" s="26"/>
      <c r="B85" s="27" t="s">
        <v>92</v>
      </c>
      <c r="C85" s="27" t="s">
        <v>93</v>
      </c>
      <c r="D85" s="63" t="s">
        <v>91</v>
      </c>
      <c r="E85" s="65"/>
      <c r="F85" s="96">
        <v>61</v>
      </c>
      <c r="G85" s="97"/>
      <c r="H85" s="96"/>
      <c r="I85" s="97"/>
      <c r="J85" s="96">
        <f>F85</f>
        <v>61</v>
      </c>
      <c r="K85" s="97"/>
    </row>
    <row r="86" spans="1:11" ht="42" customHeight="1" x14ac:dyDescent="0.2">
      <c r="A86" s="26"/>
      <c r="B86" s="27" t="s">
        <v>94</v>
      </c>
      <c r="C86" s="27" t="s">
        <v>93</v>
      </c>
      <c r="D86" s="63" t="s">
        <v>95</v>
      </c>
      <c r="E86" s="65"/>
      <c r="F86" s="88">
        <v>1</v>
      </c>
      <c r="G86" s="89"/>
      <c r="H86" s="86"/>
      <c r="I86" s="87"/>
      <c r="J86" s="88">
        <f>F86+H86</f>
        <v>1</v>
      </c>
      <c r="K86" s="89"/>
    </row>
    <row r="87" spans="1:11" ht="23.85" customHeight="1" x14ac:dyDescent="0.2">
      <c r="A87" s="26">
        <v>3</v>
      </c>
      <c r="B87" s="24" t="s">
        <v>96</v>
      </c>
      <c r="C87" s="27"/>
      <c r="D87" s="61"/>
      <c r="E87" s="90"/>
      <c r="F87" s="91"/>
      <c r="G87" s="91"/>
      <c r="H87" s="78"/>
      <c r="I87" s="78"/>
      <c r="J87" s="78"/>
      <c r="K87" s="78"/>
    </row>
    <row r="88" spans="1:11" ht="36" customHeight="1" x14ac:dyDescent="0.2">
      <c r="A88" s="26"/>
      <c r="B88" s="27" t="s">
        <v>97</v>
      </c>
      <c r="C88" s="27" t="s">
        <v>93</v>
      </c>
      <c r="D88" s="61" t="s">
        <v>91</v>
      </c>
      <c r="E88" s="61"/>
      <c r="F88" s="86">
        <f>ROUND(D57/F78,2)</f>
        <v>196758.31</v>
      </c>
      <c r="G88" s="87"/>
      <c r="H88" s="86"/>
      <c r="I88" s="87"/>
      <c r="J88" s="86">
        <f>F88+H88</f>
        <v>196758.31</v>
      </c>
      <c r="K88" s="87"/>
    </row>
    <row r="89" spans="1:11" ht="36" customHeight="1" x14ac:dyDescent="0.2">
      <c r="A89" s="31"/>
      <c r="B89" s="27" t="s">
        <v>98</v>
      </c>
      <c r="C89" s="27" t="s">
        <v>99</v>
      </c>
      <c r="D89" s="61" t="s">
        <v>91</v>
      </c>
      <c r="E89" s="61"/>
      <c r="F89" s="98">
        <f>F78*F84</f>
        <v>26075</v>
      </c>
      <c r="G89" s="98"/>
      <c r="H89" s="99"/>
      <c r="I89" s="99"/>
      <c r="J89" s="99">
        <f t="shared" ref="J89" si="2">F89+H89</f>
        <v>26075</v>
      </c>
      <c r="K89" s="99"/>
    </row>
    <row r="90" spans="1:11" ht="39.6" customHeight="1" x14ac:dyDescent="0.2">
      <c r="A90" s="26"/>
      <c r="B90" s="27" t="s">
        <v>100</v>
      </c>
      <c r="C90" s="27" t="s">
        <v>93</v>
      </c>
      <c r="D90" s="61" t="s">
        <v>91</v>
      </c>
      <c r="E90" s="61"/>
      <c r="F90" s="86">
        <f>6400/F83</f>
        <v>800</v>
      </c>
      <c r="G90" s="87"/>
      <c r="H90" s="86"/>
      <c r="I90" s="87"/>
      <c r="J90" s="86">
        <f>F90+H90</f>
        <v>800</v>
      </c>
      <c r="K90" s="87"/>
    </row>
    <row r="91" spans="1:11" ht="39.6" customHeight="1" x14ac:dyDescent="0.2">
      <c r="A91" s="26"/>
      <c r="B91" s="27" t="s">
        <v>101</v>
      </c>
      <c r="C91" s="27" t="s">
        <v>93</v>
      </c>
      <c r="D91" s="61" t="s">
        <v>91</v>
      </c>
      <c r="E91" s="61"/>
      <c r="F91" s="86">
        <f>D55/F78</f>
        <v>7665.7718120805366</v>
      </c>
      <c r="G91" s="87"/>
      <c r="H91" s="86"/>
      <c r="I91" s="87"/>
      <c r="J91" s="86">
        <f>F91+H91</f>
        <v>7665.7718120805366</v>
      </c>
      <c r="K91" s="87"/>
    </row>
    <row r="92" spans="1:11" ht="29.25" customHeight="1" x14ac:dyDescent="0.2">
      <c r="A92" s="26"/>
      <c r="B92" s="27" t="s">
        <v>102</v>
      </c>
      <c r="C92" s="27" t="s">
        <v>82</v>
      </c>
      <c r="D92" s="61" t="s">
        <v>91</v>
      </c>
      <c r="E92" s="61"/>
      <c r="F92" s="88">
        <f>ROUND(F78/F71,0)</f>
        <v>8</v>
      </c>
      <c r="G92" s="89"/>
      <c r="H92" s="86"/>
      <c r="I92" s="87"/>
      <c r="J92" s="88">
        <f>F92+H92</f>
        <v>8</v>
      </c>
      <c r="K92" s="89"/>
    </row>
    <row r="93" spans="1:11" ht="43.5" customHeight="1" x14ac:dyDescent="0.2">
      <c r="A93" s="26"/>
      <c r="B93" s="29" t="s">
        <v>103</v>
      </c>
      <c r="C93" s="27" t="s">
        <v>82</v>
      </c>
      <c r="D93" s="61" t="s">
        <v>91</v>
      </c>
      <c r="E93" s="61"/>
      <c r="F93" s="88">
        <f>ROUND(F78/(F74+F73),0)</f>
        <v>2</v>
      </c>
      <c r="G93" s="89"/>
      <c r="H93" s="86"/>
      <c r="I93" s="87"/>
      <c r="J93" s="88">
        <f>F93+H93</f>
        <v>2</v>
      </c>
      <c r="K93" s="89"/>
    </row>
    <row r="94" spans="1:11" ht="43.5" customHeight="1" x14ac:dyDescent="0.2">
      <c r="A94" s="26"/>
      <c r="B94" s="32" t="s">
        <v>104</v>
      </c>
      <c r="C94" s="27" t="s">
        <v>93</v>
      </c>
      <c r="D94" s="61" t="s">
        <v>91</v>
      </c>
      <c r="E94" s="61"/>
      <c r="F94" s="86">
        <v>103949</v>
      </c>
      <c r="G94" s="87"/>
      <c r="H94" s="86"/>
      <c r="I94" s="87"/>
      <c r="J94" s="86">
        <f>F94+H94</f>
        <v>103949</v>
      </c>
      <c r="K94" s="87"/>
    </row>
    <row r="95" spans="1:11" ht="23.25" customHeight="1" x14ac:dyDescent="0.2">
      <c r="A95" s="26">
        <v>4</v>
      </c>
      <c r="B95" s="24" t="s">
        <v>105</v>
      </c>
      <c r="C95" s="27"/>
      <c r="D95" s="61"/>
      <c r="E95" s="61"/>
      <c r="F95" s="78"/>
      <c r="G95" s="78"/>
      <c r="H95" s="79"/>
      <c r="I95" s="79"/>
      <c r="J95" s="78"/>
      <c r="K95" s="78"/>
    </row>
    <row r="96" spans="1:11" ht="34.5" customHeight="1" x14ac:dyDescent="0.2">
      <c r="A96" s="26"/>
      <c r="B96" s="27" t="s">
        <v>106</v>
      </c>
      <c r="C96" s="27" t="s">
        <v>107</v>
      </c>
      <c r="D96" s="61" t="s">
        <v>89</v>
      </c>
      <c r="E96" s="61"/>
      <c r="F96" s="108">
        <v>100</v>
      </c>
      <c r="G96" s="108"/>
      <c r="H96" s="79"/>
      <c r="I96" s="79"/>
      <c r="J96" s="78">
        <f>F96+H96</f>
        <v>100</v>
      </c>
      <c r="K96" s="78"/>
    </row>
    <row r="97" spans="1:11" ht="56.45" customHeight="1" x14ac:dyDescent="0.2">
      <c r="A97" s="33"/>
      <c r="B97" s="32" t="s">
        <v>108</v>
      </c>
      <c r="C97" s="32" t="s">
        <v>107</v>
      </c>
      <c r="D97" s="70" t="s">
        <v>91</v>
      </c>
      <c r="E97" s="70"/>
      <c r="F97" s="109">
        <v>104.9</v>
      </c>
      <c r="G97" s="110"/>
      <c r="H97" s="111"/>
      <c r="I97" s="112"/>
      <c r="J97" s="113">
        <f>F97+H97</f>
        <v>104.9</v>
      </c>
      <c r="K97" s="113"/>
    </row>
    <row r="98" spans="1:11" ht="40.700000000000003" customHeight="1" x14ac:dyDescent="0.2">
      <c r="A98" s="28"/>
      <c r="B98" s="34" t="s">
        <v>109</v>
      </c>
      <c r="C98" s="34" t="s">
        <v>107</v>
      </c>
      <c r="D98" s="100" t="s">
        <v>91</v>
      </c>
      <c r="E98" s="100"/>
      <c r="F98" s="101"/>
      <c r="G98" s="102"/>
      <c r="H98" s="103">
        <v>111.1</v>
      </c>
      <c r="I98" s="104"/>
      <c r="J98" s="105">
        <f>F98+H98</f>
        <v>111.1</v>
      </c>
      <c r="K98" s="105"/>
    </row>
    <row r="99" spans="1:11" ht="36" customHeight="1" x14ac:dyDescent="0.2">
      <c r="A99" s="35"/>
      <c r="B99" s="27" t="s">
        <v>110</v>
      </c>
      <c r="C99" s="27" t="s">
        <v>107</v>
      </c>
      <c r="D99" s="61" t="s">
        <v>91</v>
      </c>
      <c r="E99" s="61"/>
      <c r="F99" s="106">
        <v>97.2</v>
      </c>
      <c r="G99" s="107"/>
      <c r="H99" s="106"/>
      <c r="I99" s="107"/>
      <c r="J99" s="106">
        <f>F99</f>
        <v>97.2</v>
      </c>
      <c r="K99" s="107"/>
    </row>
    <row r="100" spans="1:11" s="37" customFormat="1" ht="27" customHeight="1" x14ac:dyDescent="0.25">
      <c r="A100" s="119" t="s">
        <v>111</v>
      </c>
      <c r="B100" s="119"/>
      <c r="C100" s="36"/>
      <c r="D100" s="36"/>
      <c r="E100" s="36"/>
      <c r="F100" s="36"/>
      <c r="G100" s="36"/>
      <c r="H100" s="36"/>
      <c r="I100" s="36"/>
      <c r="J100" s="36"/>
      <c r="K100" s="36"/>
    </row>
    <row r="101" spans="1:11" s="37" customFormat="1" ht="15.75" customHeight="1" x14ac:dyDescent="0.25">
      <c r="A101" s="38"/>
      <c r="B101" s="36"/>
      <c r="C101" s="36"/>
      <c r="D101" s="36"/>
      <c r="E101" s="39"/>
      <c r="F101" s="36"/>
      <c r="G101" s="36"/>
      <c r="H101" s="120" t="s">
        <v>112</v>
      </c>
      <c r="I101" s="120"/>
      <c r="J101" s="120"/>
      <c r="K101" s="120"/>
    </row>
    <row r="102" spans="1:11" s="37" customFormat="1" ht="54" customHeight="1" x14ac:dyDescent="0.25">
      <c r="A102" s="119" t="s">
        <v>113</v>
      </c>
      <c r="B102" s="119"/>
      <c r="C102" s="36"/>
      <c r="D102" s="36"/>
      <c r="E102" s="40" t="s">
        <v>114</v>
      </c>
      <c r="F102" s="41"/>
      <c r="G102" s="41"/>
      <c r="H102" s="115" t="s">
        <v>115</v>
      </c>
      <c r="I102" s="116"/>
      <c r="J102" s="116"/>
      <c r="K102" s="116"/>
    </row>
    <row r="103" spans="1:11" s="37" customFormat="1" ht="33" customHeight="1" x14ac:dyDescent="0.25">
      <c r="A103" s="119" t="s">
        <v>116</v>
      </c>
      <c r="B103" s="119"/>
      <c r="C103" s="36"/>
      <c r="D103" s="36"/>
      <c r="E103" s="36"/>
      <c r="F103" s="36"/>
      <c r="G103" s="36"/>
      <c r="H103" s="121"/>
      <c r="I103" s="121"/>
      <c r="J103" s="121"/>
      <c r="K103" s="121"/>
    </row>
    <row r="104" spans="1:11" s="37" customFormat="1" ht="20.25" customHeight="1" x14ac:dyDescent="0.25">
      <c r="A104" s="38"/>
      <c r="B104" s="36"/>
      <c r="C104" s="36"/>
      <c r="D104" s="36"/>
      <c r="E104" s="39"/>
      <c r="F104" s="36"/>
      <c r="G104" s="36"/>
      <c r="H104" s="114" t="s">
        <v>117</v>
      </c>
      <c r="I104" s="114"/>
      <c r="J104" s="114"/>
      <c r="K104" s="114"/>
    </row>
    <row r="105" spans="1:11" s="37" customFormat="1" ht="34.5" customHeight="1" x14ac:dyDescent="0.2">
      <c r="A105" s="38" t="s">
        <v>118</v>
      </c>
      <c r="B105" s="36"/>
      <c r="C105" s="38"/>
      <c r="D105" s="36"/>
      <c r="E105" s="40" t="s">
        <v>114</v>
      </c>
      <c r="F105" s="40"/>
      <c r="G105" s="41"/>
      <c r="H105" s="115" t="s">
        <v>115</v>
      </c>
      <c r="I105" s="116"/>
      <c r="J105" s="116"/>
      <c r="K105" s="116"/>
    </row>
    <row r="106" spans="1:11" ht="16.5" customHeight="1" x14ac:dyDescent="0.2">
      <c r="A106" s="42"/>
      <c r="B106" s="117" t="s">
        <v>119</v>
      </c>
      <c r="C106" s="117"/>
      <c r="D106" s="117"/>
      <c r="E106" s="42"/>
      <c r="F106" s="42"/>
      <c r="G106" s="42"/>
      <c r="H106" s="42"/>
      <c r="I106" s="42"/>
      <c r="J106" s="42"/>
      <c r="K106" s="42"/>
    </row>
    <row r="107" spans="1:11" x14ac:dyDescent="0.2">
      <c r="A107" s="42"/>
      <c r="B107" s="43"/>
      <c r="C107" s="42"/>
      <c r="D107" s="42"/>
      <c r="E107" s="42"/>
      <c r="F107" s="42"/>
      <c r="G107" s="42"/>
      <c r="H107" s="42"/>
      <c r="I107" s="42"/>
      <c r="J107" s="42"/>
      <c r="K107" s="42"/>
    </row>
    <row r="108" spans="1:11" ht="17.45" customHeight="1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</row>
    <row r="109" spans="1:11" x14ac:dyDescent="0.2">
      <c r="A109" s="118"/>
      <c r="B109" s="118"/>
    </row>
  </sheetData>
  <mergeCells count="243">
    <mergeCell ref="H104:K104"/>
    <mergeCell ref="H105:K105"/>
    <mergeCell ref="B106:D106"/>
    <mergeCell ref="A109:B109"/>
    <mergeCell ref="A100:B100"/>
    <mergeCell ref="H101:K101"/>
    <mergeCell ref="A102:B102"/>
    <mergeCell ref="H102:K102"/>
    <mergeCell ref="A103:B103"/>
    <mergeCell ref="H103:K103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J67:K67"/>
    <mergeCell ref="D68:E68"/>
    <mergeCell ref="F68:G68"/>
    <mergeCell ref="H68:I68"/>
    <mergeCell ref="J68:K68"/>
    <mergeCell ref="D69:E69"/>
    <mergeCell ref="F69:G69"/>
    <mergeCell ref="H69:I69"/>
    <mergeCell ref="J69:K69"/>
    <mergeCell ref="A64:C64"/>
    <mergeCell ref="D64:E64"/>
    <mergeCell ref="F64:G64"/>
    <mergeCell ref="H64:I64"/>
    <mergeCell ref="A66:H66"/>
    <mergeCell ref="D67:E67"/>
    <mergeCell ref="F67:G67"/>
    <mergeCell ref="H67:I67"/>
    <mergeCell ref="A62:C62"/>
    <mergeCell ref="D62:E62"/>
    <mergeCell ref="F62:G62"/>
    <mergeCell ref="H62:I62"/>
    <mergeCell ref="A63:C63"/>
    <mergeCell ref="D63:E63"/>
    <mergeCell ref="F63:G63"/>
    <mergeCell ref="H63:I63"/>
    <mergeCell ref="T57:U57"/>
    <mergeCell ref="P58:Q58"/>
    <mergeCell ref="R58:S58"/>
    <mergeCell ref="T58:U58"/>
    <mergeCell ref="A60:H60"/>
    <mergeCell ref="A61:C61"/>
    <mergeCell ref="D61:E61"/>
    <mergeCell ref="F61:G61"/>
    <mergeCell ref="H61:I61"/>
    <mergeCell ref="A57:C57"/>
    <mergeCell ref="D57:E57"/>
    <mergeCell ref="F57:G57"/>
    <mergeCell ref="H57:I57"/>
    <mergeCell ref="P57:Q57"/>
    <mergeCell ref="R57:S57"/>
    <mergeCell ref="P55:Q55"/>
    <mergeCell ref="R55:S55"/>
    <mergeCell ref="T55:U55"/>
    <mergeCell ref="B56:C56"/>
    <mergeCell ref="D56:E56"/>
    <mergeCell ref="F56:G56"/>
    <mergeCell ref="H56:I56"/>
    <mergeCell ref="B54:C54"/>
    <mergeCell ref="D54:E54"/>
    <mergeCell ref="F54:G54"/>
    <mergeCell ref="H54:I54"/>
    <mergeCell ref="B55:C55"/>
    <mergeCell ref="D55:E55"/>
    <mergeCell ref="F55:G55"/>
    <mergeCell ref="H55:I55"/>
    <mergeCell ref="A51:I51"/>
    <mergeCell ref="B52:C52"/>
    <mergeCell ref="D52:E52"/>
    <mergeCell ref="F52:G52"/>
    <mergeCell ref="H52:I52"/>
    <mergeCell ref="B53:C53"/>
    <mergeCell ref="D53:E53"/>
    <mergeCell ref="F53:G53"/>
    <mergeCell ref="H53:I53"/>
    <mergeCell ref="B41:H41"/>
    <mergeCell ref="A43:K43"/>
    <mergeCell ref="A45:K45"/>
    <mergeCell ref="B47:H47"/>
    <mergeCell ref="B48:H48"/>
    <mergeCell ref="A50:H50"/>
    <mergeCell ref="A34:K34"/>
    <mergeCell ref="A35:K35"/>
    <mergeCell ref="A36:K36"/>
    <mergeCell ref="A37:K37"/>
    <mergeCell ref="A38:K38"/>
    <mergeCell ref="B40:H40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62992125984251968" right="0.23622047244094491" top="0.35433070866141736" bottom="0.15748031496062992" header="0.31496062992125984" footer="0.31496062992125984"/>
  <pageSetup paperSize="9" scale="55" fitToHeight="4" orientation="landscape" r:id="rId1"/>
  <rowBreaks count="2" manualBreakCount="2">
    <brk id="21" max="10" man="1"/>
    <brk id="6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0611022</vt:lpstr>
      <vt:lpstr>'0611022'!Область_друку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2024-11-06T07:22:19Z</dcterms:created>
  <dcterms:modified xsi:type="dcterms:W3CDTF">2024-11-15T08:36:39Z</dcterms:modified>
</cp:coreProperties>
</file>