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1141 " sheetId="1" r:id="rId1"/>
  </sheets>
  <definedNames>
    <definedName name="_xlnm.Print_Area" localSheetId="0">'1141 '!$A$1:$K$95</definedName>
  </definedNames>
  <calcPr calcId="144525"/>
</workbook>
</file>

<file path=xl/calcChain.xml><?xml version="1.0" encoding="utf-8"?>
<calcChain xmlns="http://schemas.openxmlformats.org/spreadsheetml/2006/main">
  <c r="J87" i="1" l="1"/>
  <c r="J86" i="1"/>
  <c r="J85" i="1"/>
  <c r="J84" i="1"/>
  <c r="F82" i="1"/>
  <c r="J82" i="1" s="1"/>
  <c r="F81" i="1"/>
  <c r="J81" i="1" s="1"/>
  <c r="J80" i="1"/>
  <c r="F80" i="1"/>
  <c r="F79" i="1"/>
  <c r="J79" i="1" s="1"/>
  <c r="F78" i="1"/>
  <c r="J78" i="1" s="1"/>
  <c r="H77" i="1"/>
  <c r="J77" i="1" s="1"/>
  <c r="F77" i="1"/>
  <c r="J75" i="1"/>
  <c r="J74" i="1"/>
  <c r="J72" i="1"/>
  <c r="J71" i="1"/>
  <c r="J70" i="1"/>
  <c r="J69" i="1"/>
  <c r="J68" i="1"/>
  <c r="J67" i="1"/>
  <c r="F66" i="1"/>
  <c r="J66" i="1" s="1"/>
  <c r="J65" i="1"/>
  <c r="J64" i="1"/>
  <c r="J63" i="1"/>
  <c r="J62" i="1"/>
  <c r="F55" i="1"/>
  <c r="F56" i="1" s="1"/>
  <c r="O51" i="1"/>
  <c r="M51" i="1"/>
  <c r="O49" i="1"/>
  <c r="M49" i="1"/>
  <c r="F49" i="1"/>
  <c r="D49" i="1"/>
  <c r="D55" i="1" s="1"/>
  <c r="D56" i="1" s="1"/>
  <c r="Q48" i="1"/>
  <c r="H48" i="1"/>
  <c r="Q47" i="1"/>
  <c r="Q49" i="1" s="1"/>
  <c r="H47" i="1"/>
  <c r="H49" i="1" s="1"/>
  <c r="L46" i="1"/>
  <c r="H46" i="1"/>
  <c r="H45" i="1"/>
  <c r="L47" i="1" l="1"/>
  <c r="L48" i="1" s="1"/>
  <c r="Q51" i="1"/>
  <c r="H55" i="1"/>
  <c r="H56" i="1" s="1"/>
</calcChain>
</file>

<file path=xl/sharedStrings.xml><?xml version="1.0" encoding="utf-8"?>
<sst xmlns="http://schemas.openxmlformats.org/spreadsheetml/2006/main" count="162" uniqueCount="112">
  <si>
    <t>ЗАТВЕРДЖЕНО
Наказ Міністерства фінансів України
26 серпня 2014 року № 836
(у редакції наказу Міністерства фінансів України
від 29 грудня 2018 року № 1209)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</si>
  <si>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</si>
  <si>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</si>
  <si>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</si>
  <si>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</si>
  <si>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</si>
  <si>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</si>
  <si>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</si>
  <si>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0611141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</si>
  <si>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1141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</si>
  <si>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</si>
  <si>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інших закладів у сфері освіти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</si>
  <si>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</si>
  <si>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31 620 765,00 гривень, у тому числі загального фонду — 30 284 875,00 гривень та спеціального фонду —  1 335 890,00 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</si>
  <si>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</si>
  <si>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</si>
  <si>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</si>
  <si>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 України  № 2145- VІІI від 05.09.2017 року “Про освіту” (із змінами і доповненнями)</t>
  </si>
  <si>
    <t>Закон України "Про дошкільну освіту" № 2628-III від 11.07.2001 (із змінами і доповненнями)</t>
  </si>
  <si>
    <t>Закон України № 463-IX від 16.01.2020 року “Про загальну середню освіту” (із змінами і доповненнями)</t>
  </si>
  <si>
    <t>Закон України № 1841-III від  22.06.2000 року “Про позашкільну освіту”  (із змінами і доповненнями)</t>
  </si>
  <si>
    <t>Закон України № 103/98-ВР  від 10.02.1998 року “Про професійну (професійно-технічну освіту)” (із змінами та доповненнями),</t>
  </si>
  <si>
    <t>Закон України № 1928-IX від 02.12.2021 року "Про Державний бюджет України на 2022 рік"</t>
  </si>
  <si>
    <t>Наказ Міністерства фінансів України № 836 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</si>
  <si>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</si>
  <si>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</si>
  <si>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</si>
  <si>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</si>
  <si>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</si>
  <si>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 № 974 від 14.12.2016 року “Про внесення зміни у додаток 2 до постанови Кабінету Міністрів України  від 30 серпня 2002 р. № 1298”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</si>
  <si>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</si>
  <si>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</si>
  <si>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</si>
  <si>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</si>
  <si>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</si>
  <si>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Надання якісних послуг з централізованого господарського обслуговування </t>
  </si>
  <si>
    <t>Складання і надання кошторисної, звітної, фінансової документації, фінансування закладів освіти згідно із затвердженими кошторисами</t>
  </si>
  <si>
    <t>Забезпечення потреб у навчально-корекційній роботі з учнями, які мають недоліки мовленнєвого розвитку</t>
  </si>
  <si>
    <t>Забезпечення потреб старшокласників загальноосвітніх навчальних закладів у профорієнтаційній, допрофесійній та професійній підготовці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</si>
  <si>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 Забезпечення діяльності інших закладів у сфері освіти. Забезпечення складання і надання кошторисної, звітної фінансової документації, фінансування установ освіти згідно з затвердженими кошторисами. Надання якісних послуг з централізованого господарського обслуговування. Надання учням навчально-виробничих професій. Здійснення навчально-корекційної роботи з учнями, які мають недоліки мовленнєвого розвитку. </t>
    </r>
  </si>
  <si>
    <t> 8.Завдання бюджетної програми:</t>
  </si>
  <si>
    <t>Завдання</t>
  </si>
  <si>
    <t xml:space="preserve">Забезпечити діяльність інших закладів у сфері освіти. Забезпечити складання і надання кошторисної, звітної фінансової документації, фінансування установ освіти згідно з затвердженими кошторисами. Надавати якісні послуги з централізованого господарського обслуговування. Задовольнити потребу у поглибленні базової трудової підготовки школярів 8-11 (10-11) класів, здійснювати професійне консультування учнівської молоді та забезпечити реалізацію потреб учнів в отриманні професії і кваліфікації відповідно до їх інтересів, здібностей, наявних умов. Здійснювати навчально-корекційну роботу з учнями, які мають недоліки мовленнєвого розвитку. 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</si>
  <si>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</si>
  <si>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</si>
  <si>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</si>
  <si>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</si>
  <si>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</si>
  <si>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</si>
  <si>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діяльності працівників ХМНВК</t>
  </si>
  <si>
    <t>Створення належних умов для діяльності працівників логопедичних пунктів</t>
  </si>
  <si>
    <t>Створення належних умов  для діяльності працівників служби бухгалтерського обліку, планування  та звітності</t>
  </si>
  <si>
    <t>Створення належних умов  для діяльності працівників господарської служби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</si>
  <si>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</si>
  <si>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</si>
  <si>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</si>
  <si>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</si>
  <si>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</si>
  <si>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</si>
  <si>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</si>
  <si>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</si>
  <si>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</si>
  <si>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 xml:space="preserve">Кількість закладів і установ </t>
  </si>
  <si>
    <t>од.</t>
  </si>
  <si>
    <t xml:space="preserve">Мережа </t>
  </si>
  <si>
    <t>Кількість логопедичних пунктів</t>
  </si>
  <si>
    <t>Мережа</t>
  </si>
  <si>
    <t>Кількість закладів, які обслуговує служба бухгалтерського обліку</t>
  </si>
  <si>
    <t>Звітність</t>
  </si>
  <si>
    <t>на 2 пункти</t>
  </si>
  <si>
    <t>Кількість закладів, які обслуговує господарська служба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</si>
  <si>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</si>
  <si>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</si>
  <si>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 ХМНВК</t>
  </si>
  <si>
    <t>технічного персоналу і спеціалістів ХМНВК</t>
  </si>
  <si>
    <t>педагогічного персоналу логопедичних пунктів</t>
  </si>
  <si>
    <t>технічного персоналу і спеціалістів служби бухгалтерського обліку</t>
  </si>
  <si>
    <t>цб-29,5</t>
  </si>
  <si>
    <t>спеціалістів відділу планування та звітності Департаменту</t>
  </si>
  <si>
    <t xml:space="preserve">технічного персоналу і спеціалістів господарської служби </t>
  </si>
  <si>
    <t>департ-19</t>
  </si>
  <si>
    <t>продукту</t>
  </si>
  <si>
    <t>скоротили-4</t>
  </si>
  <si>
    <t>Кількість учнів ХМНВК</t>
  </si>
  <si>
    <t>осіб</t>
  </si>
  <si>
    <t>Кількість учнів логопедичних пунктів</t>
  </si>
  <si>
    <t>ефективності</t>
  </si>
  <si>
    <t>Середньорічні витрати на одного учня ХМНВК</t>
  </si>
  <si>
    <t>грн</t>
  </si>
  <si>
    <t>Розрахунок</t>
  </si>
  <si>
    <t>Середньорічні витрати на одного учня логопедичного пункту</t>
  </si>
  <si>
    <t>Кількість учнів на одну педагогічну ставку ХМНВК</t>
  </si>
  <si>
    <t>Кількість учнів на одну логопедичну ставку</t>
  </si>
  <si>
    <t>Кількість закладів, які обслуговує одна штатна одиниця служби бухгалтерського обліку</t>
  </si>
  <si>
    <t xml:space="preserve">Кількість закладів, які обслуговує одна штатна одиниця господарської служби </t>
  </si>
  <si>
    <t>якості</t>
  </si>
  <si>
    <t>Відсоток учнів, що закінчили ХМНВК</t>
  </si>
  <si>
    <t>%</t>
  </si>
  <si>
    <t xml:space="preserve">Відсоток учнів з вадами мовлення, охоплених логопедичними пунктами </t>
  </si>
  <si>
    <t>Відсоток закладів, які обслуговує служба бухгалтерського обліку, планування та звітності</t>
  </si>
  <si>
    <t xml:space="preserve">Відсоток закладів, які обслуговує господарська служба </t>
  </si>
  <si>
    <t xml:space="preserve">В.о. директора Департаменту освіти та науки   </t>
  </si>
  <si>
    <t>Ольга КШАНОВСЬКА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</si>
  <si>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</si>
  <si>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</si>
  <si>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ПОГОДЖЕНО:
Фінансове управління 
Хмельницької міської ради                                               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</si>
  <si>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</si>
  <si>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</si>
  <si>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</si>
  <si>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</t>
  </si>
  <si>
    <t>Ярослава Балабась 70 46 06</t>
  </si>
  <si>
    <t>ЗАТВЕРДЖЕНО
Наказ / розпорядчий документ
Департаменту освіти та науки 
(найменування головного розпорядника                                                                                                    Хмельницької  міської ради
  коштів місцевого бюджету)
02 лютого 2022 року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</si>
</sst>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₴_-;\-* #,##0\ _₴_-;_-* &quot;-&quot;\ _₴_-;_-@_-"/>
    <numFmt numFmtId="43" formatCode="_-* #,##0.00\ _₴_-;\-* #,##0.00\ _₴_-;_-* &quot;-&quot;??\ _₴_-;_-@_-"/>
    <numFmt numFmtId="164" formatCode="0.0"/>
    <numFmt numFmtId="165" formatCode="#,##0.00\ _₽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20" fillId="0" borderId="0">
      <alignment vertical="top"/>
    </xf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4" fontId="7" fillId="0" borderId="0" xfId="0" applyNumberFormat="1" applyFont="1" applyFill="1" applyBorder="1" applyAlignment="1">
      <alignment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16" fillId="0" borderId="0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7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1" fontId="7" fillId="0" borderId="7" xfId="0" applyNumberFormat="1" applyFont="1" applyFill="1" applyBorder="1" applyAlignment="1">
      <alignment horizontal="center" vertical="center" wrapText="1" shrinkToFit="1"/>
    </xf>
    <xf numFmtId="41" fontId="2" fillId="0" borderId="2" xfId="0" applyNumberFormat="1" applyFont="1" applyFill="1" applyBorder="1" applyAlignment="1">
      <alignment horizontal="center" vertical="center" wrapText="1" shrinkToFit="1"/>
    </xf>
    <xf numFmtId="2" fontId="8" fillId="0" borderId="2" xfId="0" applyNumberFormat="1" applyFont="1" applyFill="1" applyBorder="1" applyAlignment="1">
      <alignment horizontal="center" vertical="center" wrapText="1" shrinkToFit="1"/>
    </xf>
    <xf numFmtId="164" fontId="13" fillId="0" borderId="2" xfId="0" applyNumberFormat="1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4" fontId="7" fillId="0" borderId="7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 shrinkToFit="1"/>
    </xf>
    <xf numFmtId="2" fontId="2" fillId="0" borderId="7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 shrinkToFit="1"/>
    </xf>
    <xf numFmtId="4" fontId="7" fillId="0" borderId="5" xfId="0" applyNumberFormat="1" applyFont="1" applyFill="1" applyBorder="1" applyAlignment="1">
      <alignment horizontal="right" vertical="center" wrapText="1" shrinkToFit="1"/>
    </xf>
    <xf numFmtId="4" fontId="7" fillId="0" borderId="7" xfId="0" applyNumberFormat="1" applyFont="1" applyFill="1" applyBorder="1" applyAlignment="1">
      <alignment horizontal="right" vertical="center" wrapText="1" shrinkToFit="1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9">
    <cellStyle name="Звичайний 2" xfId="3"/>
    <cellStyle name="Звичайний 3" xfId="4"/>
    <cellStyle name="Звичайний_Додаток _ 3 зм_ни 4575" xfId="5"/>
    <cellStyle name="Обычный" xfId="0" builtinId="0"/>
    <cellStyle name="Обычный 2" xfId="2"/>
    <cellStyle name="Обычный 2 2" xfId="6"/>
    <cellStyle name="Обычный 3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97"/>
  <sheetViews>
    <sheetView tabSelected="1" view="pageBreakPreview" zoomScale="70" zoomScaleNormal="80" zoomScaleSheetLayoutView="70" workbookViewId="0">
      <selection activeCell="G2" sqref="G2:K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4" style="1" bestFit="1" customWidth="1"/>
    <col min="13" max="16384" width="9.33203125" style="1"/>
  </cols>
  <sheetData>
    <row r="1" spans="1:11" ht="94.5" customHeight="1" x14ac:dyDescent="0.25">
      <c r="B1" s="2"/>
      <c r="C1" s="2"/>
      <c r="D1" s="2"/>
      <c r="E1" s="2"/>
      <c r="F1" s="2"/>
      <c r="G1" s="120" t="s">
        <v>0</v>
      </c>
      <c r="H1" s="121"/>
      <c r="I1" s="121"/>
      <c r="J1" s="121"/>
      <c r="K1" s="121"/>
    </row>
    <row r="2" spans="1:11" ht="125.25" customHeight="1" x14ac:dyDescent="0.2">
      <c r="B2" s="2"/>
      <c r="C2" s="2"/>
      <c r="D2" s="2"/>
      <c r="E2" s="2"/>
      <c r="F2" s="2"/>
      <c r="G2" s="117" t="s">
        <v>111</v>
      </c>
      <c r="H2" s="117"/>
      <c r="I2" s="117"/>
      <c r="J2" s="117"/>
      <c r="K2" s="117"/>
    </row>
    <row r="3" spans="1:11" ht="37.5" customHeight="1" x14ac:dyDescent="0.2">
      <c r="A3" s="122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25.25" customHeight="1" x14ac:dyDescent="0.2">
      <c r="A4" s="3" t="s">
        <v>2</v>
      </c>
      <c r="B4" s="118" t="s">
        <v>3</v>
      </c>
      <c r="C4" s="118"/>
      <c r="D4" s="118"/>
      <c r="E4" s="118"/>
      <c r="F4" s="118"/>
      <c r="G4" s="50" t="s">
        <v>4</v>
      </c>
      <c r="H4" s="50"/>
      <c r="I4" s="50"/>
      <c r="J4" s="50"/>
      <c r="K4" s="50"/>
    </row>
    <row r="5" spans="1:11" ht="131.25" customHeight="1" x14ac:dyDescent="0.2">
      <c r="A5" s="4" t="s">
        <v>5</v>
      </c>
      <c r="B5" s="118" t="s">
        <v>6</v>
      </c>
      <c r="C5" s="118"/>
      <c r="D5" s="118"/>
      <c r="E5" s="118"/>
      <c r="F5" s="118"/>
      <c r="G5" s="118" t="s">
        <v>7</v>
      </c>
      <c r="H5" s="118"/>
      <c r="I5" s="118"/>
      <c r="J5" s="118"/>
      <c r="K5" s="118"/>
    </row>
    <row r="6" spans="1:11" ht="114" customHeight="1" x14ac:dyDescent="0.2">
      <c r="A6" s="4" t="s">
        <v>8</v>
      </c>
      <c r="B6" s="50" t="s">
        <v>9</v>
      </c>
      <c r="C6" s="118"/>
      <c r="D6" s="5" t="s">
        <v>10</v>
      </c>
      <c r="E6" s="119" t="s">
        <v>11</v>
      </c>
      <c r="F6" s="118"/>
      <c r="G6" s="50" t="s">
        <v>12</v>
      </c>
      <c r="H6" s="118"/>
      <c r="I6" s="118"/>
      <c r="J6" s="118"/>
      <c r="K6" s="118"/>
    </row>
    <row r="7" spans="1:11" ht="36.75" customHeight="1" x14ac:dyDescent="0.2">
      <c r="A7" s="111" t="s">
        <v>13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25.5" customHeight="1" x14ac:dyDescent="0.2">
      <c r="A8" s="96" t="s">
        <v>14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25.5" customHeight="1" x14ac:dyDescent="0.2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25.5" customHeight="1" x14ac:dyDescent="0.2">
      <c r="A10" s="113" t="s">
        <v>16</v>
      </c>
      <c r="B10" s="113"/>
      <c r="C10" s="113"/>
      <c r="D10" s="113"/>
      <c r="E10" s="113"/>
      <c r="F10" s="113"/>
      <c r="G10" s="113"/>
      <c r="H10" s="113"/>
      <c r="I10" s="113"/>
      <c r="J10" s="6"/>
      <c r="K10" s="6"/>
    </row>
    <row r="11" spans="1:11" ht="25.5" customHeight="1" x14ac:dyDescent="0.2">
      <c r="A11" s="113" t="s">
        <v>17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25.5" customHeight="1" x14ac:dyDescent="0.2">
      <c r="A12" s="113" t="s">
        <v>18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25.5" customHeight="1" x14ac:dyDescent="0.2">
      <c r="A13" s="112" t="s">
        <v>19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25.5" customHeight="1" x14ac:dyDescent="0.2">
      <c r="A14" s="113" t="s">
        <v>20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25.5" customHeight="1" x14ac:dyDescent="0.2">
      <c r="A15" s="113" t="s">
        <v>21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5.5" customHeight="1" x14ac:dyDescent="0.2">
      <c r="A16" s="113" t="s">
        <v>22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34.5" customHeight="1" x14ac:dyDescent="0.2">
      <c r="A17" s="113" t="s">
        <v>23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ht="25.5" customHeight="1" x14ac:dyDescent="0.2">
      <c r="A18" s="113" t="s">
        <v>24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33" customHeight="1" x14ac:dyDescent="0.2">
      <c r="A19" s="112" t="s">
        <v>25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25.5" customHeight="1" x14ac:dyDescent="0.2">
      <c r="A20" s="112" t="s">
        <v>26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35.25" customHeight="1" x14ac:dyDescent="0.2">
      <c r="A21" s="112" t="s">
        <v>27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30" customHeight="1" x14ac:dyDescent="0.2">
      <c r="A22" s="112" t="s">
        <v>28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25.5" customHeight="1" x14ac:dyDescent="0.2">
      <c r="A23" s="113" t="s">
        <v>29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25.5" customHeight="1" x14ac:dyDescent="0.2">
      <c r="A24" s="113" t="s">
        <v>30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25.5" customHeight="1" x14ac:dyDescent="0.2">
      <c r="A25" s="113" t="s">
        <v>31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23.25" customHeight="1" x14ac:dyDescent="0.2">
      <c r="A26" s="96" t="s">
        <v>32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ht="9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3.25" customHeight="1" x14ac:dyDescent="0.2">
      <c r="A28" s="7" t="s">
        <v>33</v>
      </c>
      <c r="B28" s="91" t="s">
        <v>34</v>
      </c>
      <c r="C28" s="91"/>
      <c r="D28" s="91"/>
      <c r="E28" s="91"/>
      <c r="F28" s="91"/>
      <c r="G28" s="91"/>
      <c r="H28" s="91"/>
      <c r="I28" s="8"/>
      <c r="J28" s="8"/>
      <c r="K28" s="8"/>
    </row>
    <row r="29" spans="1:11" ht="25.5" customHeight="1" x14ac:dyDescent="0.2">
      <c r="A29" s="9">
        <v>1</v>
      </c>
      <c r="B29" s="110" t="s">
        <v>35</v>
      </c>
      <c r="C29" s="110"/>
      <c r="D29" s="110"/>
      <c r="E29" s="110"/>
      <c r="F29" s="110"/>
      <c r="G29" s="110"/>
      <c r="H29" s="110"/>
      <c r="I29" s="8"/>
      <c r="J29" s="8"/>
      <c r="K29" s="8"/>
    </row>
    <row r="30" spans="1:11" ht="30.75" customHeight="1" x14ac:dyDescent="0.2">
      <c r="A30" s="10">
        <v>2</v>
      </c>
      <c r="B30" s="53" t="s">
        <v>36</v>
      </c>
      <c r="C30" s="53"/>
      <c r="D30" s="53"/>
      <c r="E30" s="53"/>
      <c r="F30" s="53"/>
      <c r="G30" s="53"/>
      <c r="H30" s="53"/>
      <c r="I30" s="8"/>
      <c r="J30" s="8"/>
      <c r="K30" s="8"/>
    </row>
    <row r="31" spans="1:11" ht="30.75" customHeight="1" x14ac:dyDescent="0.2">
      <c r="A31" s="10">
        <v>3</v>
      </c>
      <c r="B31" s="64" t="s">
        <v>37</v>
      </c>
      <c r="C31" s="98"/>
      <c r="D31" s="98"/>
      <c r="E31" s="98"/>
      <c r="F31" s="98"/>
      <c r="G31" s="98"/>
      <c r="H31" s="65"/>
      <c r="I31" s="8"/>
      <c r="J31" s="8"/>
      <c r="K31" s="8"/>
    </row>
    <row r="32" spans="1:11" ht="26.25" customHeight="1" x14ac:dyDescent="0.2">
      <c r="A32" s="10">
        <v>4</v>
      </c>
      <c r="B32" s="53" t="s">
        <v>38</v>
      </c>
      <c r="C32" s="53"/>
      <c r="D32" s="53"/>
      <c r="E32" s="53"/>
      <c r="F32" s="53"/>
      <c r="G32" s="53"/>
      <c r="H32" s="53"/>
      <c r="I32" s="8"/>
      <c r="J32" s="8"/>
      <c r="K32" s="8"/>
    </row>
    <row r="33" spans="1:18" ht="12" customHeight="1" x14ac:dyDescent="0.2">
      <c r="A33" s="11"/>
      <c r="B33" s="3"/>
      <c r="C33" s="3"/>
      <c r="D33" s="3"/>
      <c r="E33" s="3"/>
      <c r="F33" s="3"/>
      <c r="G33" s="3"/>
      <c r="H33" s="3"/>
      <c r="I33" s="8"/>
      <c r="J33" s="8"/>
      <c r="K33" s="8"/>
    </row>
    <row r="34" spans="1:18" ht="50.25" customHeight="1" x14ac:dyDescent="0.2">
      <c r="A34" s="111" t="s">
        <v>39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2"/>
    </row>
    <row r="35" spans="1:18" ht="4.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8" ht="23.25" customHeight="1" x14ac:dyDescent="0.2">
      <c r="A36" s="96" t="s">
        <v>40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1:18" ht="9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8" ht="23.25" customHeight="1" x14ac:dyDescent="0.2">
      <c r="A38" s="7" t="s">
        <v>33</v>
      </c>
      <c r="B38" s="91" t="s">
        <v>41</v>
      </c>
      <c r="C38" s="91"/>
      <c r="D38" s="91"/>
      <c r="E38" s="91"/>
      <c r="F38" s="91"/>
      <c r="G38" s="91"/>
      <c r="H38" s="91"/>
      <c r="I38" s="8"/>
      <c r="J38" s="8"/>
      <c r="K38" s="8"/>
    </row>
    <row r="39" spans="1:18" ht="80.25" customHeight="1" x14ac:dyDescent="0.2">
      <c r="A39" s="13">
        <v>1</v>
      </c>
      <c r="B39" s="107" t="s">
        <v>42</v>
      </c>
      <c r="C39" s="108"/>
      <c r="D39" s="108"/>
      <c r="E39" s="108"/>
      <c r="F39" s="108"/>
      <c r="G39" s="108"/>
      <c r="H39" s="109"/>
      <c r="I39" s="8"/>
      <c r="J39" s="8"/>
      <c r="K39" s="8"/>
    </row>
    <row r="40" spans="1:18" ht="2.2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8" ht="15.75" x14ac:dyDescent="0.2">
      <c r="A41" s="96" t="s">
        <v>43</v>
      </c>
      <c r="B41" s="96"/>
      <c r="C41" s="96"/>
      <c r="D41" s="96"/>
      <c r="E41" s="96"/>
      <c r="F41" s="96"/>
      <c r="G41" s="96"/>
      <c r="H41" s="96"/>
      <c r="I41" s="8"/>
      <c r="J41" s="8"/>
      <c r="K41" s="8"/>
    </row>
    <row r="42" spans="1:18" ht="16.5" customHeight="1" x14ac:dyDescent="0.2">
      <c r="A42" s="100" t="s">
        <v>44</v>
      </c>
      <c r="B42" s="100"/>
      <c r="C42" s="100"/>
      <c r="D42" s="100"/>
      <c r="E42" s="100"/>
      <c r="F42" s="100"/>
      <c r="G42" s="100"/>
      <c r="H42" s="100"/>
      <c r="I42" s="100"/>
      <c r="J42" s="4"/>
      <c r="K42" s="4"/>
    </row>
    <row r="43" spans="1:18" s="17" customFormat="1" ht="32.25" customHeight="1" x14ac:dyDescent="0.2">
      <c r="A43" s="14" t="s">
        <v>33</v>
      </c>
      <c r="B43" s="91" t="s">
        <v>45</v>
      </c>
      <c r="C43" s="91"/>
      <c r="D43" s="91" t="s">
        <v>46</v>
      </c>
      <c r="E43" s="91"/>
      <c r="F43" s="91" t="s">
        <v>47</v>
      </c>
      <c r="G43" s="91"/>
      <c r="H43" s="91" t="s">
        <v>48</v>
      </c>
      <c r="I43" s="91"/>
      <c r="J43" s="15"/>
      <c r="K43" s="16"/>
    </row>
    <row r="44" spans="1:18" ht="15.75" x14ac:dyDescent="0.2">
      <c r="A44" s="18">
        <v>1</v>
      </c>
      <c r="B44" s="92">
        <v>2</v>
      </c>
      <c r="C44" s="92"/>
      <c r="D44" s="92">
        <v>3</v>
      </c>
      <c r="E44" s="92"/>
      <c r="F44" s="92">
        <v>4</v>
      </c>
      <c r="G44" s="92"/>
      <c r="H44" s="92">
        <v>6</v>
      </c>
      <c r="I44" s="92"/>
      <c r="J44" s="19"/>
      <c r="K44" s="8"/>
      <c r="L44" s="1">
        <v>122430</v>
      </c>
    </row>
    <row r="45" spans="1:18" ht="33.75" customHeight="1" x14ac:dyDescent="0.2">
      <c r="A45" s="20">
        <v>1</v>
      </c>
      <c r="B45" s="53" t="s">
        <v>49</v>
      </c>
      <c r="C45" s="53"/>
      <c r="D45" s="106">
        <v>6915010</v>
      </c>
      <c r="E45" s="106"/>
      <c r="F45" s="106">
        <v>1251990</v>
      </c>
      <c r="G45" s="106"/>
      <c r="H45" s="106">
        <f>D45+F45</f>
        <v>8167000</v>
      </c>
      <c r="I45" s="106"/>
      <c r="J45" s="21"/>
      <c r="K45" s="8"/>
      <c r="L45" s="1">
        <v>2016732</v>
      </c>
    </row>
    <row r="46" spans="1:18" ht="33" customHeight="1" x14ac:dyDescent="0.2">
      <c r="A46" s="22">
        <v>2</v>
      </c>
      <c r="B46" s="53" t="s">
        <v>50</v>
      </c>
      <c r="C46" s="53"/>
      <c r="D46" s="101">
        <v>5769822</v>
      </c>
      <c r="E46" s="101"/>
      <c r="F46" s="101"/>
      <c r="G46" s="101"/>
      <c r="H46" s="101">
        <f t="shared" ref="H46:H48" si="0">D46+F46</f>
        <v>5769822</v>
      </c>
      <c r="I46" s="101"/>
      <c r="J46" s="21"/>
      <c r="K46" s="8"/>
      <c r="L46" s="1">
        <f>SUM(L44:L45)</f>
        <v>2139162</v>
      </c>
    </row>
    <row r="47" spans="1:18" ht="48" customHeight="1" x14ac:dyDescent="0.2">
      <c r="A47" s="22">
        <v>3</v>
      </c>
      <c r="B47" s="53" t="s">
        <v>51</v>
      </c>
      <c r="C47" s="53"/>
      <c r="D47" s="104">
        <v>13064482</v>
      </c>
      <c r="E47" s="104"/>
      <c r="F47" s="101">
        <v>83900</v>
      </c>
      <c r="G47" s="101"/>
      <c r="H47" s="101">
        <f t="shared" si="0"/>
        <v>13148382</v>
      </c>
      <c r="I47" s="101"/>
      <c r="J47" s="21"/>
      <c r="K47" s="8"/>
      <c r="L47" s="23">
        <f>H49-L46</f>
        <v>29481603</v>
      </c>
      <c r="M47" s="102">
        <v>26408442</v>
      </c>
      <c r="N47" s="103"/>
      <c r="O47" s="102">
        <v>414600</v>
      </c>
      <c r="P47" s="103"/>
      <c r="Q47" s="102">
        <f>M47+O47</f>
        <v>26823042</v>
      </c>
      <c r="R47" s="103"/>
    </row>
    <row r="48" spans="1:18" ht="40.5" customHeight="1" x14ac:dyDescent="0.2">
      <c r="A48" s="22">
        <v>4</v>
      </c>
      <c r="B48" s="53" t="s">
        <v>52</v>
      </c>
      <c r="C48" s="53"/>
      <c r="D48" s="104">
        <v>4535561</v>
      </c>
      <c r="E48" s="104"/>
      <c r="F48" s="101">
        <v>0</v>
      </c>
      <c r="G48" s="101"/>
      <c r="H48" s="101">
        <f t="shared" si="0"/>
        <v>4535561</v>
      </c>
      <c r="I48" s="101"/>
      <c r="J48" s="21"/>
      <c r="K48" s="8"/>
      <c r="L48" s="1">
        <f>L47*100/H49</f>
        <v>93.23494545435571</v>
      </c>
      <c r="M48" s="105">
        <v>452100</v>
      </c>
      <c r="N48" s="105"/>
      <c r="O48" s="105"/>
      <c r="P48" s="105"/>
      <c r="Q48" s="105">
        <f>M48+O48</f>
        <v>452100</v>
      </c>
      <c r="R48" s="105"/>
    </row>
    <row r="49" spans="1:18" ht="19.5" customHeight="1" x14ac:dyDescent="0.2">
      <c r="A49" s="90" t="s">
        <v>53</v>
      </c>
      <c r="B49" s="90"/>
      <c r="C49" s="90"/>
      <c r="D49" s="101">
        <f>D45+D46+D47+D48</f>
        <v>30284875</v>
      </c>
      <c r="E49" s="101"/>
      <c r="F49" s="101">
        <f t="shared" ref="F49" si="1">F45+F46+F47+F48</f>
        <v>1335890</v>
      </c>
      <c r="G49" s="101"/>
      <c r="H49" s="101">
        <f>H45+H46+H47+H48</f>
        <v>31620765</v>
      </c>
      <c r="I49" s="101"/>
      <c r="J49" s="8"/>
      <c r="K49" s="8"/>
      <c r="M49" s="101">
        <f>M47+M48</f>
        <v>26860542</v>
      </c>
      <c r="N49" s="101"/>
      <c r="O49" s="101">
        <f>O47+O48</f>
        <v>414600</v>
      </c>
      <c r="P49" s="101"/>
      <c r="Q49" s="101">
        <f>Q47+Q48</f>
        <v>27275142</v>
      </c>
      <c r="R49" s="101"/>
    </row>
    <row r="50" spans="1:18" ht="1.5" customHeight="1" x14ac:dyDescent="0.2">
      <c r="A50" s="8"/>
      <c r="B50" s="3"/>
      <c r="C50" s="8"/>
      <c r="D50" s="24"/>
      <c r="E50" s="24"/>
      <c r="F50" s="24"/>
      <c r="G50" s="24"/>
      <c r="H50" s="24"/>
      <c r="I50" s="24"/>
      <c r="J50" s="8"/>
      <c r="K50" s="8"/>
      <c r="M50" s="101"/>
      <c r="N50" s="101"/>
      <c r="O50" s="101"/>
      <c r="P50" s="101"/>
      <c r="Q50" s="101"/>
      <c r="R50" s="101"/>
    </row>
    <row r="51" spans="1:18" ht="15.75" x14ac:dyDescent="0.2">
      <c r="A51" s="96" t="s">
        <v>54</v>
      </c>
      <c r="B51" s="96"/>
      <c r="C51" s="96"/>
      <c r="D51" s="96"/>
      <c r="E51" s="96"/>
      <c r="F51" s="96"/>
      <c r="G51" s="96"/>
      <c r="H51" s="96"/>
      <c r="I51" s="8"/>
      <c r="J51" s="8"/>
      <c r="K51" s="8"/>
      <c r="M51" s="101">
        <f>D49-M49</f>
        <v>3424333</v>
      </c>
      <c r="N51" s="101"/>
      <c r="O51" s="101">
        <f t="shared" ref="O51" si="2">F49-O49</f>
        <v>921290</v>
      </c>
      <c r="P51" s="101"/>
      <c r="Q51" s="101">
        <f t="shared" ref="Q51" si="3">H49-Q49</f>
        <v>4345623</v>
      </c>
      <c r="R51" s="101"/>
    </row>
    <row r="52" spans="1:18" ht="12.75" customHeight="1" x14ac:dyDescent="0.2">
      <c r="A52" s="100" t="s">
        <v>44</v>
      </c>
      <c r="B52" s="100"/>
      <c r="C52" s="100"/>
      <c r="D52" s="100"/>
      <c r="E52" s="100"/>
      <c r="F52" s="100"/>
      <c r="G52" s="100"/>
      <c r="H52" s="100"/>
      <c r="I52" s="100"/>
      <c r="J52" s="4"/>
      <c r="K52" s="4"/>
      <c r="M52" s="97"/>
      <c r="N52" s="97"/>
      <c r="O52" s="97"/>
      <c r="P52" s="97"/>
      <c r="Q52" s="97"/>
      <c r="R52" s="97"/>
    </row>
    <row r="53" spans="1:18" ht="31.5" customHeight="1" x14ac:dyDescent="0.2">
      <c r="A53" s="91" t="s">
        <v>55</v>
      </c>
      <c r="B53" s="91"/>
      <c r="C53" s="91"/>
      <c r="D53" s="91" t="s">
        <v>46</v>
      </c>
      <c r="E53" s="91"/>
      <c r="F53" s="91" t="s">
        <v>47</v>
      </c>
      <c r="G53" s="91"/>
      <c r="H53" s="91" t="s">
        <v>48</v>
      </c>
      <c r="I53" s="91"/>
      <c r="J53" s="8"/>
      <c r="K53" s="8"/>
      <c r="M53" s="97"/>
      <c r="N53" s="97"/>
      <c r="O53" s="97"/>
      <c r="P53" s="97"/>
      <c r="Q53" s="97"/>
      <c r="R53" s="97"/>
    </row>
    <row r="54" spans="1:18" ht="16.5" customHeight="1" x14ac:dyDescent="0.2">
      <c r="A54" s="92">
        <v>1</v>
      </c>
      <c r="B54" s="92"/>
      <c r="C54" s="92"/>
      <c r="D54" s="92">
        <v>2</v>
      </c>
      <c r="E54" s="92"/>
      <c r="F54" s="92">
        <v>3</v>
      </c>
      <c r="G54" s="92"/>
      <c r="H54" s="92">
        <v>4</v>
      </c>
      <c r="I54" s="92"/>
      <c r="J54" s="8"/>
      <c r="K54" s="8"/>
    </row>
    <row r="55" spans="1:18" ht="42" customHeight="1" x14ac:dyDescent="0.2">
      <c r="A55" s="64" t="s">
        <v>56</v>
      </c>
      <c r="B55" s="98"/>
      <c r="C55" s="65"/>
      <c r="D55" s="99">
        <f>D49</f>
        <v>30284875</v>
      </c>
      <c r="E55" s="99"/>
      <c r="F55" s="99">
        <f>F49</f>
        <v>1335890</v>
      </c>
      <c r="G55" s="99"/>
      <c r="H55" s="99">
        <f>F55+D55</f>
        <v>31620765</v>
      </c>
      <c r="I55" s="99"/>
      <c r="J55" s="8"/>
      <c r="K55" s="8"/>
    </row>
    <row r="56" spans="1:18" ht="21.75" customHeight="1" x14ac:dyDescent="0.2">
      <c r="A56" s="93" t="s">
        <v>53</v>
      </c>
      <c r="B56" s="94"/>
      <c r="C56" s="94"/>
      <c r="D56" s="95">
        <f>D55</f>
        <v>30284875</v>
      </c>
      <c r="E56" s="95"/>
      <c r="F56" s="95">
        <f t="shared" ref="F56" si="4">F55</f>
        <v>1335890</v>
      </c>
      <c r="G56" s="95"/>
      <c r="H56" s="95">
        <f t="shared" ref="H56" si="5">H55</f>
        <v>31620765</v>
      </c>
      <c r="I56" s="95"/>
      <c r="J56" s="8"/>
      <c r="K56" s="8"/>
    </row>
    <row r="57" spans="1:18" ht="6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8" ht="17.25" customHeight="1" x14ac:dyDescent="0.2">
      <c r="A58" s="96" t="s">
        <v>57</v>
      </c>
      <c r="B58" s="96"/>
      <c r="C58" s="96"/>
      <c r="D58" s="96"/>
      <c r="E58" s="96"/>
      <c r="F58" s="96"/>
      <c r="G58" s="96"/>
      <c r="H58" s="96"/>
      <c r="I58" s="8"/>
      <c r="J58" s="8"/>
      <c r="K58" s="8"/>
    </row>
    <row r="59" spans="1:18" ht="30" customHeight="1" x14ac:dyDescent="0.2">
      <c r="A59" s="14" t="s">
        <v>33</v>
      </c>
      <c r="B59" s="14" t="s">
        <v>58</v>
      </c>
      <c r="C59" s="14" t="s">
        <v>59</v>
      </c>
      <c r="D59" s="91" t="s">
        <v>60</v>
      </c>
      <c r="E59" s="91"/>
      <c r="F59" s="91" t="s">
        <v>46</v>
      </c>
      <c r="G59" s="91"/>
      <c r="H59" s="91" t="s">
        <v>47</v>
      </c>
      <c r="I59" s="91"/>
      <c r="J59" s="91" t="s">
        <v>48</v>
      </c>
      <c r="K59" s="91"/>
    </row>
    <row r="60" spans="1:18" s="17" customFormat="1" ht="21.95" customHeight="1" x14ac:dyDescent="0.2">
      <c r="A60" s="18">
        <v>1</v>
      </c>
      <c r="B60" s="18">
        <v>2</v>
      </c>
      <c r="C60" s="18">
        <v>3</v>
      </c>
      <c r="D60" s="92">
        <v>4</v>
      </c>
      <c r="E60" s="92"/>
      <c r="F60" s="92">
        <v>5</v>
      </c>
      <c r="G60" s="92"/>
      <c r="H60" s="92">
        <v>6</v>
      </c>
      <c r="I60" s="92"/>
      <c r="J60" s="92">
        <v>7</v>
      </c>
      <c r="K60" s="55"/>
    </row>
    <row r="61" spans="1:18" ht="21.95" customHeight="1" x14ac:dyDescent="0.2">
      <c r="A61" s="22">
        <v>1</v>
      </c>
      <c r="B61" s="25" t="s">
        <v>61</v>
      </c>
      <c r="C61" s="26"/>
      <c r="D61" s="55"/>
      <c r="E61" s="55"/>
      <c r="F61" s="55"/>
      <c r="G61" s="55"/>
      <c r="H61" s="55"/>
      <c r="I61" s="55"/>
      <c r="J61" s="55"/>
      <c r="K61" s="55"/>
    </row>
    <row r="62" spans="1:18" ht="28.5" customHeight="1" x14ac:dyDescent="0.2">
      <c r="A62" s="27"/>
      <c r="B62" s="28" t="s">
        <v>62</v>
      </c>
      <c r="C62" s="28" t="s">
        <v>63</v>
      </c>
      <c r="D62" s="53" t="s">
        <v>64</v>
      </c>
      <c r="E62" s="53"/>
      <c r="F62" s="63">
        <v>3</v>
      </c>
      <c r="G62" s="63"/>
      <c r="H62" s="55"/>
      <c r="I62" s="55"/>
      <c r="J62" s="63">
        <f>F62+H62</f>
        <v>3</v>
      </c>
      <c r="K62" s="63"/>
    </row>
    <row r="63" spans="1:18" ht="27" customHeight="1" x14ac:dyDescent="0.2">
      <c r="A63" s="27"/>
      <c r="B63" s="28" t="s">
        <v>65</v>
      </c>
      <c r="C63" s="28" t="s">
        <v>63</v>
      </c>
      <c r="D63" s="53" t="s">
        <v>66</v>
      </c>
      <c r="E63" s="53"/>
      <c r="F63" s="72">
        <v>22</v>
      </c>
      <c r="G63" s="72"/>
      <c r="H63" s="90"/>
      <c r="I63" s="90"/>
      <c r="J63" s="72">
        <f t="shared" ref="J63:J87" si="6">F63+H63</f>
        <v>22</v>
      </c>
      <c r="K63" s="72"/>
    </row>
    <row r="64" spans="1:18" ht="36" customHeight="1" x14ac:dyDescent="0.2">
      <c r="A64" s="27"/>
      <c r="B64" s="28" t="s">
        <v>67</v>
      </c>
      <c r="C64" s="28" t="s">
        <v>63</v>
      </c>
      <c r="D64" s="64" t="s">
        <v>68</v>
      </c>
      <c r="E64" s="65"/>
      <c r="F64" s="66">
        <v>38</v>
      </c>
      <c r="G64" s="67"/>
      <c r="H64" s="88"/>
      <c r="I64" s="89"/>
      <c r="J64" s="66">
        <f>F64</f>
        <v>38</v>
      </c>
      <c r="K64" s="67"/>
      <c r="L64" s="1" t="s">
        <v>69</v>
      </c>
    </row>
    <row r="65" spans="1:13" ht="42.75" customHeight="1" x14ac:dyDescent="0.2">
      <c r="A65" s="27"/>
      <c r="B65" s="28" t="s">
        <v>70</v>
      </c>
      <c r="C65" s="28" t="s">
        <v>63</v>
      </c>
      <c r="D65" s="64" t="s">
        <v>68</v>
      </c>
      <c r="E65" s="65"/>
      <c r="F65" s="66">
        <v>123</v>
      </c>
      <c r="G65" s="67"/>
      <c r="H65" s="88"/>
      <c r="I65" s="89"/>
      <c r="J65" s="66">
        <f>F65</f>
        <v>123</v>
      </c>
      <c r="K65" s="67"/>
    </row>
    <row r="66" spans="1:13" ht="48" customHeight="1" x14ac:dyDescent="0.2">
      <c r="A66" s="27"/>
      <c r="B66" s="29" t="s">
        <v>71</v>
      </c>
      <c r="C66" s="29" t="s">
        <v>63</v>
      </c>
      <c r="D66" s="85" t="s">
        <v>72</v>
      </c>
      <c r="E66" s="85"/>
      <c r="F66" s="86">
        <f>129.08-4</f>
        <v>125.08000000000001</v>
      </c>
      <c r="G66" s="87"/>
      <c r="H66" s="88">
        <v>0.44</v>
      </c>
      <c r="I66" s="89"/>
      <c r="J66" s="86">
        <f>F66+H66</f>
        <v>125.52000000000001</v>
      </c>
      <c r="K66" s="87"/>
    </row>
    <row r="67" spans="1:13" ht="24" customHeight="1" x14ac:dyDescent="0.2">
      <c r="A67" s="30"/>
      <c r="B67" s="31" t="s">
        <v>73</v>
      </c>
      <c r="C67" s="31" t="s">
        <v>63</v>
      </c>
      <c r="D67" s="84" t="s">
        <v>72</v>
      </c>
      <c r="E67" s="84"/>
      <c r="F67" s="80">
        <v>16.829999999999998</v>
      </c>
      <c r="G67" s="80"/>
      <c r="H67" s="80">
        <v>0.44</v>
      </c>
      <c r="I67" s="80"/>
      <c r="J67" s="80">
        <f t="shared" ref="J67:J68" si="7">F67+H67</f>
        <v>17.27</v>
      </c>
      <c r="K67" s="80"/>
    </row>
    <row r="68" spans="1:13" ht="33.75" customHeight="1" x14ac:dyDescent="0.2">
      <c r="A68" s="30"/>
      <c r="B68" s="31" t="s">
        <v>74</v>
      </c>
      <c r="C68" s="31" t="s">
        <v>63</v>
      </c>
      <c r="D68" s="84" t="s">
        <v>72</v>
      </c>
      <c r="E68" s="84"/>
      <c r="F68" s="80">
        <v>16</v>
      </c>
      <c r="G68" s="80"/>
      <c r="H68" s="80"/>
      <c r="I68" s="80"/>
      <c r="J68" s="80">
        <f t="shared" si="7"/>
        <v>16</v>
      </c>
      <c r="K68" s="80"/>
    </row>
    <row r="69" spans="1:13" ht="32.25" customHeight="1" x14ac:dyDescent="0.2">
      <c r="A69" s="27"/>
      <c r="B69" s="31" t="s">
        <v>75</v>
      </c>
      <c r="C69" s="28" t="s">
        <v>63</v>
      </c>
      <c r="D69" s="53" t="s">
        <v>72</v>
      </c>
      <c r="E69" s="53"/>
      <c r="F69" s="80">
        <v>23</v>
      </c>
      <c r="G69" s="80"/>
      <c r="H69" s="80"/>
      <c r="I69" s="80"/>
      <c r="J69" s="80">
        <f t="shared" si="6"/>
        <v>23</v>
      </c>
      <c r="K69" s="80"/>
    </row>
    <row r="70" spans="1:13" s="33" customFormat="1" ht="40.5" customHeight="1" x14ac:dyDescent="0.2">
      <c r="A70" s="27"/>
      <c r="B70" s="32" t="s">
        <v>76</v>
      </c>
      <c r="C70" s="32" t="s">
        <v>63</v>
      </c>
      <c r="D70" s="58" t="s">
        <v>72</v>
      </c>
      <c r="E70" s="58"/>
      <c r="F70" s="80">
        <v>28.5</v>
      </c>
      <c r="G70" s="80"/>
      <c r="H70" s="80"/>
      <c r="I70" s="80"/>
      <c r="J70" s="80">
        <f t="shared" si="6"/>
        <v>28.5</v>
      </c>
      <c r="K70" s="80"/>
      <c r="M70" s="33" t="s">
        <v>77</v>
      </c>
    </row>
    <row r="71" spans="1:13" s="33" customFormat="1" ht="37.5" customHeight="1" x14ac:dyDescent="0.2">
      <c r="A71" s="27"/>
      <c r="B71" s="32" t="s">
        <v>78</v>
      </c>
      <c r="C71" s="32" t="s">
        <v>63</v>
      </c>
      <c r="D71" s="58" t="s">
        <v>72</v>
      </c>
      <c r="E71" s="58"/>
      <c r="F71" s="80">
        <v>16</v>
      </c>
      <c r="G71" s="80"/>
      <c r="H71" s="80"/>
      <c r="I71" s="80"/>
      <c r="J71" s="80">
        <f t="shared" si="6"/>
        <v>16</v>
      </c>
      <c r="K71" s="80"/>
    </row>
    <row r="72" spans="1:13" ht="33" customHeight="1" x14ac:dyDescent="0.2">
      <c r="A72" s="27"/>
      <c r="B72" s="32" t="s">
        <v>79</v>
      </c>
      <c r="C72" s="32" t="s">
        <v>63</v>
      </c>
      <c r="D72" s="58" t="s">
        <v>72</v>
      </c>
      <c r="E72" s="58"/>
      <c r="F72" s="80">
        <v>24.75</v>
      </c>
      <c r="G72" s="80"/>
      <c r="H72" s="81"/>
      <c r="I72" s="81"/>
      <c r="J72" s="80">
        <f t="shared" si="6"/>
        <v>24.75</v>
      </c>
      <c r="K72" s="80"/>
      <c r="M72" s="1" t="s">
        <v>80</v>
      </c>
    </row>
    <row r="73" spans="1:13" ht="22.5" customHeight="1" x14ac:dyDescent="0.2">
      <c r="A73" s="27">
        <v>2</v>
      </c>
      <c r="B73" s="25" t="s">
        <v>81</v>
      </c>
      <c r="C73" s="28"/>
      <c r="D73" s="53"/>
      <c r="E73" s="53"/>
      <c r="F73" s="63"/>
      <c r="G73" s="63"/>
      <c r="H73" s="55"/>
      <c r="I73" s="55"/>
      <c r="J73" s="82"/>
      <c r="K73" s="83"/>
      <c r="M73" s="1" t="s">
        <v>82</v>
      </c>
    </row>
    <row r="74" spans="1:13" ht="29.25" customHeight="1" x14ac:dyDescent="0.2">
      <c r="A74" s="27"/>
      <c r="B74" s="28" t="s">
        <v>83</v>
      </c>
      <c r="C74" s="28" t="s">
        <v>84</v>
      </c>
      <c r="D74" s="53" t="s">
        <v>66</v>
      </c>
      <c r="E74" s="53"/>
      <c r="F74" s="63">
        <v>697</v>
      </c>
      <c r="G74" s="63"/>
      <c r="H74" s="76"/>
      <c r="I74" s="76"/>
      <c r="J74" s="77">
        <f t="shared" ref="J74:J75" si="8">F74+H74</f>
        <v>697</v>
      </c>
      <c r="K74" s="78"/>
    </row>
    <row r="75" spans="1:13" ht="32.25" customHeight="1" x14ac:dyDescent="0.2">
      <c r="A75" s="27"/>
      <c r="B75" s="28" t="s">
        <v>85</v>
      </c>
      <c r="C75" s="28" t="s">
        <v>84</v>
      </c>
      <c r="D75" s="53" t="s">
        <v>66</v>
      </c>
      <c r="E75" s="53"/>
      <c r="F75" s="79">
        <v>16294</v>
      </c>
      <c r="G75" s="79"/>
      <c r="H75" s="73"/>
      <c r="I75" s="73"/>
      <c r="J75" s="79">
        <f t="shared" si="8"/>
        <v>16294</v>
      </c>
      <c r="K75" s="79"/>
    </row>
    <row r="76" spans="1:13" ht="24.75" customHeight="1" x14ac:dyDescent="0.2">
      <c r="A76" s="27">
        <v>3</v>
      </c>
      <c r="B76" s="25" t="s">
        <v>86</v>
      </c>
      <c r="C76" s="28"/>
      <c r="D76" s="53"/>
      <c r="E76" s="74"/>
      <c r="F76" s="75"/>
      <c r="G76" s="75"/>
      <c r="H76" s="63"/>
      <c r="I76" s="63"/>
      <c r="J76" s="63"/>
      <c r="K76" s="63"/>
    </row>
    <row r="77" spans="1:13" ht="36" customHeight="1" x14ac:dyDescent="0.2">
      <c r="A77" s="27"/>
      <c r="B77" s="28" t="s">
        <v>87</v>
      </c>
      <c r="C77" s="28" t="s">
        <v>88</v>
      </c>
      <c r="D77" s="53" t="s">
        <v>89</v>
      </c>
      <c r="E77" s="53"/>
      <c r="F77" s="70">
        <f>D45/F74</f>
        <v>9921.1047345767583</v>
      </c>
      <c r="G77" s="70"/>
      <c r="H77" s="71">
        <f>F45/F74</f>
        <v>1796.2553802008608</v>
      </c>
      <c r="I77" s="71"/>
      <c r="J77" s="70">
        <f t="shared" si="6"/>
        <v>11717.360114777619</v>
      </c>
      <c r="K77" s="70"/>
    </row>
    <row r="78" spans="1:13" ht="36" customHeight="1" x14ac:dyDescent="0.2">
      <c r="A78" s="27"/>
      <c r="B78" s="28" t="s">
        <v>90</v>
      </c>
      <c r="C78" s="28" t="s">
        <v>88</v>
      </c>
      <c r="D78" s="53" t="s">
        <v>89</v>
      </c>
      <c r="E78" s="53"/>
      <c r="F78" s="70">
        <f>D46/F75</f>
        <v>354.10715600834664</v>
      </c>
      <c r="G78" s="70"/>
      <c r="H78" s="71"/>
      <c r="I78" s="71"/>
      <c r="J78" s="70">
        <f t="shared" si="6"/>
        <v>354.10715600834664</v>
      </c>
      <c r="K78" s="70"/>
    </row>
    <row r="79" spans="1:13" ht="41.25" customHeight="1" x14ac:dyDescent="0.2">
      <c r="A79" s="34"/>
      <c r="B79" s="28" t="s">
        <v>91</v>
      </c>
      <c r="C79" s="28" t="s">
        <v>84</v>
      </c>
      <c r="D79" s="53" t="s">
        <v>66</v>
      </c>
      <c r="E79" s="53"/>
      <c r="F79" s="72">
        <f>F74/F67</f>
        <v>41.414141414141419</v>
      </c>
      <c r="G79" s="72"/>
      <c r="H79" s="73"/>
      <c r="I79" s="73"/>
      <c r="J79" s="66">
        <f>F79+H79</f>
        <v>41.414141414141419</v>
      </c>
      <c r="K79" s="67"/>
    </row>
    <row r="80" spans="1:13" s="36" customFormat="1" ht="41.25" customHeight="1" x14ac:dyDescent="0.2">
      <c r="A80" s="35"/>
      <c r="B80" s="28" t="s">
        <v>92</v>
      </c>
      <c r="C80" s="28" t="s">
        <v>84</v>
      </c>
      <c r="D80" s="64" t="s">
        <v>89</v>
      </c>
      <c r="E80" s="65"/>
      <c r="F80" s="66">
        <f>F75/F69</f>
        <v>708.43478260869563</v>
      </c>
      <c r="G80" s="67"/>
      <c r="H80" s="68"/>
      <c r="I80" s="69"/>
      <c r="J80" s="66">
        <f t="shared" ref="J80:J82" si="9">F80+H80</f>
        <v>708.43478260869563</v>
      </c>
      <c r="K80" s="67"/>
    </row>
    <row r="81" spans="1:11" s="33" customFormat="1" ht="55.5" customHeight="1" x14ac:dyDescent="0.2">
      <c r="A81" s="30"/>
      <c r="B81" s="31" t="s">
        <v>93</v>
      </c>
      <c r="C81" s="32" t="s">
        <v>63</v>
      </c>
      <c r="D81" s="58" t="s">
        <v>72</v>
      </c>
      <c r="E81" s="58"/>
      <c r="F81" s="59">
        <f>F64/F70</f>
        <v>1.3333333333333333</v>
      </c>
      <c r="G81" s="59"/>
      <c r="H81" s="60"/>
      <c r="I81" s="60"/>
      <c r="J81" s="61">
        <f t="shared" si="9"/>
        <v>1.3333333333333333</v>
      </c>
      <c r="K81" s="62"/>
    </row>
    <row r="82" spans="1:11" s="33" customFormat="1" ht="50.25" customHeight="1" x14ac:dyDescent="0.2">
      <c r="A82" s="30"/>
      <c r="B82" s="31" t="s">
        <v>94</v>
      </c>
      <c r="C82" s="32" t="s">
        <v>63</v>
      </c>
      <c r="D82" s="58" t="s">
        <v>72</v>
      </c>
      <c r="E82" s="58"/>
      <c r="F82" s="59">
        <f>F65/F72</f>
        <v>4.9696969696969697</v>
      </c>
      <c r="G82" s="59"/>
      <c r="H82" s="60"/>
      <c r="I82" s="60"/>
      <c r="J82" s="61">
        <f t="shared" si="9"/>
        <v>4.9696969696969697</v>
      </c>
      <c r="K82" s="62"/>
    </row>
    <row r="83" spans="1:11" ht="21.75" customHeight="1" x14ac:dyDescent="0.2">
      <c r="A83" s="27">
        <v>4</v>
      </c>
      <c r="B83" s="25" t="s">
        <v>95</v>
      </c>
      <c r="C83" s="28"/>
      <c r="D83" s="53"/>
      <c r="E83" s="53"/>
      <c r="F83" s="63"/>
      <c r="G83" s="63"/>
      <c r="H83" s="55"/>
      <c r="I83" s="55"/>
      <c r="J83" s="63"/>
      <c r="K83" s="63"/>
    </row>
    <row r="84" spans="1:11" ht="29.25" customHeight="1" x14ac:dyDescent="0.2">
      <c r="A84" s="27"/>
      <c r="B84" s="28" t="s">
        <v>96</v>
      </c>
      <c r="C84" s="28" t="s">
        <v>97</v>
      </c>
      <c r="D84" s="53" t="s">
        <v>89</v>
      </c>
      <c r="E84" s="53"/>
      <c r="F84" s="54">
        <v>100</v>
      </c>
      <c r="G84" s="54"/>
      <c r="H84" s="55"/>
      <c r="I84" s="55"/>
      <c r="J84" s="54">
        <f t="shared" ref="J84" si="10">F84+H84</f>
        <v>100</v>
      </c>
      <c r="K84" s="54"/>
    </row>
    <row r="85" spans="1:11" ht="33" customHeight="1" x14ac:dyDescent="0.2">
      <c r="A85" s="27"/>
      <c r="B85" s="28" t="s">
        <v>98</v>
      </c>
      <c r="C85" s="28" t="s">
        <v>97</v>
      </c>
      <c r="D85" s="53" t="s">
        <v>89</v>
      </c>
      <c r="E85" s="53"/>
      <c r="F85" s="54">
        <v>100</v>
      </c>
      <c r="G85" s="54"/>
      <c r="H85" s="55"/>
      <c r="I85" s="55"/>
      <c r="J85" s="54">
        <f t="shared" si="6"/>
        <v>100</v>
      </c>
      <c r="K85" s="54"/>
    </row>
    <row r="86" spans="1:11" ht="54" customHeight="1" x14ac:dyDescent="0.2">
      <c r="A86" s="27"/>
      <c r="B86" s="28" t="s">
        <v>99</v>
      </c>
      <c r="C86" s="28" t="s">
        <v>97</v>
      </c>
      <c r="D86" s="53" t="s">
        <v>89</v>
      </c>
      <c r="E86" s="53"/>
      <c r="F86" s="54">
        <v>100</v>
      </c>
      <c r="G86" s="54"/>
      <c r="H86" s="55"/>
      <c r="I86" s="55"/>
      <c r="J86" s="54">
        <f t="shared" si="6"/>
        <v>100</v>
      </c>
      <c r="K86" s="54"/>
    </row>
    <row r="87" spans="1:11" ht="33" customHeight="1" x14ac:dyDescent="0.2">
      <c r="A87" s="26"/>
      <c r="B87" s="28" t="s">
        <v>100</v>
      </c>
      <c r="C87" s="28" t="s">
        <v>97</v>
      </c>
      <c r="D87" s="53" t="s">
        <v>89</v>
      </c>
      <c r="E87" s="53"/>
      <c r="F87" s="56">
        <v>100</v>
      </c>
      <c r="G87" s="57"/>
      <c r="H87" s="56"/>
      <c r="I87" s="57"/>
      <c r="J87" s="54">
        <f t="shared" si="6"/>
        <v>100</v>
      </c>
      <c r="K87" s="54"/>
    </row>
    <row r="88" spans="1:11" ht="27" customHeight="1" x14ac:dyDescent="0.25">
      <c r="A88" s="51" t="s">
        <v>101</v>
      </c>
      <c r="B88" s="51"/>
      <c r="C88" s="8"/>
      <c r="D88" s="8"/>
      <c r="E88" s="37"/>
      <c r="F88" s="38"/>
      <c r="G88" s="38"/>
      <c r="H88" s="52" t="s">
        <v>102</v>
      </c>
      <c r="I88" s="52"/>
      <c r="J88" s="52"/>
      <c r="K88" s="52"/>
    </row>
    <row r="89" spans="1:11" ht="20.25" customHeight="1" x14ac:dyDescent="0.2">
      <c r="A89" s="39"/>
      <c r="B89" s="8"/>
      <c r="C89" s="8"/>
      <c r="D89" s="8"/>
      <c r="E89" s="40" t="s">
        <v>103</v>
      </c>
      <c r="F89" s="41"/>
      <c r="G89" s="41"/>
      <c r="H89" s="49" t="s">
        <v>104</v>
      </c>
      <c r="I89" s="49"/>
      <c r="J89" s="49"/>
      <c r="K89" s="49"/>
    </row>
    <row r="90" spans="1:11" ht="48" customHeight="1" x14ac:dyDescent="0.25">
      <c r="A90" s="51" t="s">
        <v>105</v>
      </c>
      <c r="B90" s="51"/>
      <c r="C90" s="8"/>
      <c r="D90" s="8"/>
      <c r="E90" s="5"/>
      <c r="F90" s="8"/>
      <c r="G90" s="8"/>
      <c r="H90" s="50"/>
      <c r="I90" s="50"/>
      <c r="J90" s="50"/>
      <c r="K90" s="50"/>
    </row>
    <row r="91" spans="1:11" ht="6" customHeight="1" x14ac:dyDescent="0.25">
      <c r="A91" s="51" t="s">
        <v>106</v>
      </c>
      <c r="B91" s="51"/>
      <c r="C91" s="8"/>
      <c r="D91" s="8"/>
      <c r="E91" s="8"/>
      <c r="F91" s="8"/>
      <c r="G91" s="8"/>
      <c r="H91" s="50"/>
      <c r="I91" s="50"/>
      <c r="J91" s="50"/>
      <c r="K91" s="50"/>
    </row>
    <row r="92" spans="1:11" s="43" customFormat="1" ht="24" customHeight="1" x14ac:dyDescent="0.25">
      <c r="A92" s="39"/>
      <c r="B92" s="8"/>
      <c r="C92" s="8"/>
      <c r="D92" s="8"/>
      <c r="E92" s="42"/>
      <c r="F92" s="8"/>
      <c r="G92" s="8"/>
      <c r="H92" s="48" t="s">
        <v>107</v>
      </c>
      <c r="I92" s="48"/>
      <c r="J92" s="48"/>
      <c r="K92" s="48"/>
    </row>
    <row r="93" spans="1:11" s="43" customFormat="1" ht="35.25" customHeight="1" x14ac:dyDescent="0.2">
      <c r="A93" s="39" t="s">
        <v>108</v>
      </c>
      <c r="B93" s="8"/>
      <c r="C93" s="39"/>
      <c r="D93" s="8"/>
      <c r="E93" s="40" t="s">
        <v>103</v>
      </c>
      <c r="F93" s="40"/>
      <c r="G93" s="41"/>
      <c r="H93" s="49" t="s">
        <v>104</v>
      </c>
      <c r="I93" s="49"/>
      <c r="J93" s="49"/>
      <c r="K93" s="49"/>
    </row>
    <row r="94" spans="1:11" s="43" customFormat="1" ht="15.75" customHeight="1" x14ac:dyDescent="0.2">
      <c r="A94" s="44"/>
      <c r="B94" s="45" t="s">
        <v>109</v>
      </c>
      <c r="C94" s="39"/>
      <c r="D94" s="8"/>
      <c r="E94" s="5"/>
      <c r="F94" s="5"/>
      <c r="G94" s="8"/>
      <c r="H94" s="50"/>
      <c r="I94" s="50"/>
      <c r="J94" s="50"/>
      <c r="K94" s="50"/>
    </row>
    <row r="95" spans="1:11" s="43" customFormat="1" ht="18.75" customHeight="1" x14ac:dyDescent="0.2">
      <c r="A95" s="46"/>
      <c r="B95" s="47" t="s">
        <v>110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s="43" customFormat="1" ht="20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43" customFormat="1" ht="34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mergeCells count="235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B28:H28"/>
    <mergeCell ref="A16:K16"/>
    <mergeCell ref="A17:K17"/>
    <mergeCell ref="A18:K18"/>
    <mergeCell ref="A19:K19"/>
    <mergeCell ref="A20:K20"/>
    <mergeCell ref="A21:K21"/>
    <mergeCell ref="B38:H38"/>
    <mergeCell ref="B39:H39"/>
    <mergeCell ref="A41:H41"/>
    <mergeCell ref="A42:I42"/>
    <mergeCell ref="B43:C43"/>
    <mergeCell ref="D43:E43"/>
    <mergeCell ref="F43:G43"/>
    <mergeCell ref="H43:I43"/>
    <mergeCell ref="B29:H29"/>
    <mergeCell ref="B30:H30"/>
    <mergeCell ref="B31:H31"/>
    <mergeCell ref="B32:H32"/>
    <mergeCell ref="A34:J34"/>
    <mergeCell ref="A36:K36"/>
    <mergeCell ref="B46:C46"/>
    <mergeCell ref="D46:E46"/>
    <mergeCell ref="F46:G46"/>
    <mergeCell ref="H46:I46"/>
    <mergeCell ref="B47:C47"/>
    <mergeCell ref="D47:E47"/>
    <mergeCell ref="F47:G47"/>
    <mergeCell ref="H47:I47"/>
    <mergeCell ref="B44:C44"/>
    <mergeCell ref="D44:E44"/>
    <mergeCell ref="F44:G44"/>
    <mergeCell ref="H44:I44"/>
    <mergeCell ref="B45:C45"/>
    <mergeCell ref="D45:E45"/>
    <mergeCell ref="F45:G45"/>
    <mergeCell ref="H45:I45"/>
    <mergeCell ref="M47:N47"/>
    <mergeCell ref="O47:P47"/>
    <mergeCell ref="Q47:R47"/>
    <mergeCell ref="B48:C48"/>
    <mergeCell ref="D48:E48"/>
    <mergeCell ref="F48:G48"/>
    <mergeCell ref="H48:I48"/>
    <mergeCell ref="M48:N48"/>
    <mergeCell ref="O48:P48"/>
    <mergeCell ref="Q48:R48"/>
    <mergeCell ref="Q49:R49"/>
    <mergeCell ref="M50:N50"/>
    <mergeCell ref="O50:P50"/>
    <mergeCell ref="Q50:R50"/>
    <mergeCell ref="A51:H51"/>
    <mergeCell ref="M51:N51"/>
    <mergeCell ref="O51:P51"/>
    <mergeCell ref="Q51:R51"/>
    <mergeCell ref="A49:C49"/>
    <mergeCell ref="D49:E49"/>
    <mergeCell ref="F49:G49"/>
    <mergeCell ref="H49:I49"/>
    <mergeCell ref="M49:N49"/>
    <mergeCell ref="O49:P49"/>
    <mergeCell ref="A52:I52"/>
    <mergeCell ref="M52:N52"/>
    <mergeCell ref="O52:P52"/>
    <mergeCell ref="Q52:R52"/>
    <mergeCell ref="A53:C53"/>
    <mergeCell ref="D53:E53"/>
    <mergeCell ref="F53:G53"/>
    <mergeCell ref="H53:I53"/>
    <mergeCell ref="M53:N53"/>
    <mergeCell ref="O53:P53"/>
    <mergeCell ref="A56:C56"/>
    <mergeCell ref="D56:E56"/>
    <mergeCell ref="F56:G56"/>
    <mergeCell ref="H56:I56"/>
    <mergeCell ref="A58:H58"/>
    <mergeCell ref="D59:E59"/>
    <mergeCell ref="F59:G59"/>
    <mergeCell ref="H59:I59"/>
    <mergeCell ref="Q53:R53"/>
    <mergeCell ref="A54:C54"/>
    <mergeCell ref="D54:E54"/>
    <mergeCell ref="F54:G54"/>
    <mergeCell ref="H54:I54"/>
    <mergeCell ref="A55:C55"/>
    <mergeCell ref="D55:E55"/>
    <mergeCell ref="F55:G55"/>
    <mergeCell ref="H55:I55"/>
    <mergeCell ref="D62:E62"/>
    <mergeCell ref="F62:G62"/>
    <mergeCell ref="H62:I62"/>
    <mergeCell ref="J62:K62"/>
    <mergeCell ref="D63:E63"/>
    <mergeCell ref="F63:G63"/>
    <mergeCell ref="H63:I63"/>
    <mergeCell ref="J63:K63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86:E86"/>
    <mergeCell ref="F86:G86"/>
    <mergeCell ref="H86:I86"/>
    <mergeCell ref="J86:K86"/>
    <mergeCell ref="D87:E87"/>
    <mergeCell ref="F87:G87"/>
    <mergeCell ref="H87:I87"/>
    <mergeCell ref="J87:K87"/>
    <mergeCell ref="D84:E84"/>
    <mergeCell ref="F84:G84"/>
    <mergeCell ref="H84:I84"/>
    <mergeCell ref="J84:K84"/>
    <mergeCell ref="D85:E85"/>
    <mergeCell ref="F85:G85"/>
    <mergeCell ref="H85:I85"/>
    <mergeCell ref="J85:K85"/>
    <mergeCell ref="H92:K92"/>
    <mergeCell ref="H93:K93"/>
    <mergeCell ref="H94:K94"/>
    <mergeCell ref="A88:B88"/>
    <mergeCell ref="H88:K88"/>
    <mergeCell ref="H89:K89"/>
    <mergeCell ref="A90:B90"/>
    <mergeCell ref="H90:K90"/>
    <mergeCell ref="A91:B91"/>
    <mergeCell ref="H91:K91"/>
  </mergeCells>
  <pageMargins left="0.23622047244094491" right="0.23622047244094491" top="0.74803149606299213" bottom="0.55118110236220474" header="0.31496062992125984" footer="0.31496062992125984"/>
  <pageSetup paperSize="9" scale="62" fitToHeight="4" orientation="landscape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1141 </vt:lpstr>
      <vt:lpstr>'1141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2022-02-07T06:02:40Z</dcterms:created>
  <dcterms:modified xsi:type="dcterms:W3CDTF">2022-02-07T06:11:54Z</dcterms:modified>
</cp:coreProperties>
</file>