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1021" sheetId="1" r:id="rId1"/>
  </sheets>
  <definedNames>
    <definedName name="_xlnm.Print_Area" localSheetId="0">'1021'!$A$1:$L$93</definedName>
  </definedNames>
  <calcPr calcId="144525"/>
</workbook>
</file>

<file path=xl/calcChain.xml><?xml version="1.0" encoding="utf-8"?>
<calcChain xmlns="http://schemas.openxmlformats.org/spreadsheetml/2006/main">
  <c r="J84" i="1" l="1"/>
  <c r="J83" i="1"/>
  <c r="J82" i="1"/>
  <c r="J81" i="1"/>
  <c r="F79" i="1"/>
  <c r="J79" i="1" s="1"/>
  <c r="H78" i="1"/>
  <c r="J78" i="1" s="1"/>
  <c r="H77" i="1"/>
  <c r="J77" i="1" s="1"/>
  <c r="J75" i="1"/>
  <c r="J72" i="1"/>
  <c r="J71" i="1"/>
  <c r="J70" i="1"/>
  <c r="J69" i="1"/>
  <c r="J67" i="1"/>
  <c r="J65" i="1"/>
  <c r="J64" i="1"/>
  <c r="H63" i="1"/>
  <c r="F63" i="1"/>
  <c r="J62" i="1"/>
  <c r="J61" i="1"/>
  <c r="J60" i="1"/>
  <c r="F53" i="1"/>
  <c r="F54" i="1" s="1"/>
  <c r="H74" i="1" s="1"/>
  <c r="H46" i="1"/>
  <c r="H45" i="1"/>
  <c r="H44" i="1"/>
  <c r="H43" i="1"/>
  <c r="D43" i="1"/>
  <c r="F42" i="1"/>
  <c r="F47" i="1" s="1"/>
  <c r="D42" i="1"/>
  <c r="H42" i="1" s="1"/>
  <c r="H47" i="1" l="1"/>
  <c r="J63" i="1"/>
  <c r="D47" i="1"/>
  <c r="D53" i="1" s="1"/>
  <c r="D54" i="1" s="1"/>
  <c r="F74" i="1" s="1"/>
  <c r="J74" i="1" s="1"/>
  <c r="F76" i="1"/>
  <c r="J76" i="1" s="1"/>
  <c r="H53" i="1" l="1"/>
  <c r="H54" i="1" s="1"/>
</calcChain>
</file>

<file path=xl/sharedStrings.xml><?xml version="1.0" encoding="utf-8"?>
<sst xmlns="http://schemas.openxmlformats.org/spreadsheetml/2006/main" count="155" uniqueCount="107">
  <si>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</si>
  <si>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</si>
  <si>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</si>
  <si>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</si>
  <si>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</si>
  <si>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</si>
  <si>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</si>
  <si>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</si>
  <si>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</si>
  <si>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</si>
  <si>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</si>
  <si>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загальної середньої освіти закладами загальної середньої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</si>
  <si>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</si>
  <si>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433 031 552,00 гривень, у тому числі загального фонду — 358 179 937,00 гривень та спеціального фонду — 74 851 615,00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</si>
  <si>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</si>
  <si>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</si>
  <si>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</si>
  <si>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№ 2402-III від 26.04.2001 "Про охорону дитинства" (із змінами і доповненнями)</t>
  </si>
  <si>
    <t>Закон України № 2145- VІІI від 05.09.2017 року “Про освіту”   (із змінами і доповненнями)</t>
  </si>
  <si>
    <t>Закон України № 463-IX від 16.01.2020 року “Про загальну середню освіту”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</si>
  <si>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</si>
  <si>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</si>
  <si>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</si>
  <si>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1480 від 30.11.2020 року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</si>
  <si>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</si>
  <si>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</si>
  <si>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</si>
  <si>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</si>
  <si>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</si>
  <si>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 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</si>
  <si>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</si>
  <si>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</si>
  <si>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</si>
  <si>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</si>
  <si>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</si>
  <si>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</si>
  <si>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</si>
  <si>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</si>
  <si>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</si>
  <si>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</si>
  <si>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</si>
  <si>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</si>
  <si>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</si>
  <si>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</si>
  <si>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</si>
  <si>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</si>
  <si>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</si>
  <si>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</si>
  <si>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Проведення капітальних ремонтів</t>
  </si>
  <si>
    <t>Придбання предметів та обладнання довгострокового користування</t>
  </si>
  <si>
    <t>Реконструкція та реставрація, будівництво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</si>
  <si>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</si>
  <si>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</si>
  <si>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</si>
  <si>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</si>
  <si>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</si>
  <si>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</si>
  <si>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</si>
  <si>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</si>
  <si>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</si>
  <si>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</si>
  <si>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</si>
  <si>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</si>
  <si>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</si>
  <si>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</si>
  <si>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</si>
  <si>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</si>
  <si>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</si>
  <si>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</si>
  <si>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</si>
  <si>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</si>
  <si>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</si>
  <si>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</si>
  <si>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</si>
  <si>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Розрахунок</t>
  </si>
  <si>
    <t>Вартість харчування учня 1- 4 класів</t>
  </si>
  <si>
    <t>грн</t>
  </si>
  <si>
    <t>Кількість закладів, в яких буде проведений капітальний ремонт в тому числі виготовлення ПКД</t>
  </si>
  <si>
    <t xml:space="preserve">Рішення сесії Хмельницької міської ради № 7 від 15.12.2021 року </t>
  </si>
  <si>
    <t>Кількість закладів, в яких буде проведена реконструкція будівлі</t>
  </si>
  <si>
    <t xml:space="preserve">Кількість закладів, в яких будуть проведені поточні ремонти 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</si>
  <si>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</si>
  <si>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</si>
  <si>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</si>
  <si>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</si>
  <si>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</si>
  <si>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реконструкцію будівлі одного навчального закладу загальної середньої освіти</t>
  </si>
  <si>
    <t xml:space="preserve">Середні витрати на проведення поточного ремонту одного навчального закладу загальної середньої освіти 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</si>
  <si>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</si>
  <si>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</si>
  <si>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</si>
  <si>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</si>
  <si>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</si>
  <si>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</si>
  <si>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</si>
  <si>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>Відсоток захищених статей видатків в загальному обсязі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</si>
  <si>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</si>
  <si>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</si>
  <si>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</si>
  <si>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</si>
  <si>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</si>
  <si>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</si>
  <si>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</si>
  <si>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</si>
  <si>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</si>
  <si>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t>Ярослава Балабась 70 46 06</t>
  </si>
  <si>
    <t>ЗАТВЕРДЖЕНО
Наказ / розпорядчий документ
Департаменту освіти та науки 
(найменування головного розпорядника                                                                                                    Хмельницької  міської ради
  коштів місцевого бюджету)
02 лютого 2022 року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</si>
</sst>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#,##0\ _₴"/>
    <numFmt numFmtId="165" formatCode="#,##0.00\ _₴"/>
    <numFmt numFmtId="166" formatCode="#,##0.0\ _₴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6" fillId="0" borderId="0"/>
    <xf numFmtId="0" fontId="1" fillId="0" borderId="0"/>
    <xf numFmtId="0" fontId="17" fillId="0" borderId="0">
      <alignment vertical="top"/>
    </xf>
    <xf numFmtId="0" fontId="18" fillId="0" borderId="0"/>
    <xf numFmtId="0" fontId="19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 shrinkToFit="1"/>
    </xf>
    <xf numFmtId="3" fontId="6" fillId="0" borderId="0" xfId="1" applyNumberFormat="1" applyFont="1" applyFill="1" applyBorder="1" applyAlignment="1">
      <alignment horizontal="center" vertical="center" wrapText="1" shrinkToFit="1"/>
    </xf>
    <xf numFmtId="1" fontId="6" fillId="0" borderId="1" xfId="1" applyNumberFormat="1" applyFont="1" applyFill="1" applyBorder="1" applyAlignment="1">
      <alignment horizontal="center" vertical="center" wrapText="1" shrinkToFi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 shrinkToFit="1"/>
    </xf>
    <xf numFmtId="1" fontId="10" fillId="0" borderId="0" xfId="1" applyNumberFormat="1" applyFont="1" applyFill="1" applyBorder="1" applyAlignment="1">
      <alignment vertical="center" wrapText="1" shrinkToFit="1"/>
    </xf>
    <xf numFmtId="1" fontId="6" fillId="0" borderId="2" xfId="1" applyNumberFormat="1" applyFont="1" applyFill="1" applyBorder="1" applyAlignment="1">
      <alignment horizontal="center" vertical="center" wrapText="1" shrinkToFit="1"/>
    </xf>
    <xf numFmtId="4" fontId="6" fillId="0" borderId="0" xfId="1" applyNumberFormat="1" applyFont="1" applyFill="1" applyBorder="1" applyAlignment="1">
      <alignment vertical="center" wrapText="1" shrinkToFit="1"/>
    </xf>
    <xf numFmtId="4" fontId="1" fillId="0" borderId="0" xfId="1" applyNumberFormat="1" applyFont="1" applyFill="1" applyBorder="1" applyAlignment="1">
      <alignment horizontal="left" vertical="center" wrapText="1"/>
    </xf>
    <xf numFmtId="4" fontId="6" fillId="0" borderId="0" xfId="1" applyNumberFormat="1" applyFont="1" applyFill="1" applyBorder="1" applyAlignment="1">
      <alignment horizontal="center" vertical="center" wrapText="1" shrinkToFit="1"/>
    </xf>
    <xf numFmtId="0" fontId="11" fillId="0" borderId="0" xfId="1" applyFont="1" applyFill="1" applyBorder="1" applyAlignment="1">
      <alignment horizontal="left" vertical="center" wrapText="1"/>
    </xf>
    <xf numFmtId="4" fontId="11" fillId="0" borderId="0" xfId="1" applyNumberFormat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13" fillId="0" borderId="2" xfId="1" applyNumberFormat="1" applyFont="1" applyFill="1" applyBorder="1" applyAlignment="1">
      <alignment horizontal="center" vertical="center" wrapText="1" shrinkToFit="1"/>
    </xf>
    <xf numFmtId="0" fontId="14" fillId="0" borderId="0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2" fontId="11" fillId="0" borderId="0" xfId="1" applyNumberFormat="1" applyFont="1" applyFill="1" applyBorder="1" applyAlignment="1">
      <alignment horizontal="center" vertical="center" wrapText="1" shrinkToFit="1"/>
    </xf>
    <xf numFmtId="0" fontId="2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left" wrapText="1"/>
    </xf>
    <xf numFmtId="0" fontId="7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65" fontId="11" fillId="0" borderId="3" xfId="1" applyNumberFormat="1" applyFont="1" applyFill="1" applyBorder="1" applyAlignment="1">
      <alignment horizontal="center" vertical="center" wrapText="1" shrinkToFit="1"/>
    </xf>
    <xf numFmtId="165" fontId="11" fillId="0" borderId="5" xfId="1" applyNumberFormat="1" applyFont="1" applyFill="1" applyBorder="1" applyAlignment="1">
      <alignment horizontal="center" vertical="center" wrapText="1" shrinkToFit="1"/>
    </xf>
    <xf numFmtId="166" fontId="13" fillId="0" borderId="3" xfId="1" applyNumberFormat="1" applyFont="1" applyFill="1" applyBorder="1" applyAlignment="1">
      <alignment horizontal="center" vertical="center" wrapText="1" shrinkToFit="1"/>
    </xf>
    <xf numFmtId="166" fontId="13" fillId="0" borderId="5" xfId="1" applyNumberFormat="1" applyFont="1" applyFill="1" applyBorder="1" applyAlignment="1">
      <alignment horizontal="center" vertical="center" wrapText="1" shrinkToFi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 shrinkToFit="1"/>
    </xf>
    <xf numFmtId="164" fontId="6" fillId="0" borderId="5" xfId="1" applyNumberFormat="1" applyFont="1" applyFill="1" applyBorder="1" applyAlignment="1">
      <alignment horizontal="center" vertical="center" wrapText="1" shrinkToFi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165" fontId="11" fillId="0" borderId="3" xfId="1" applyNumberFormat="1" applyFont="1" applyFill="1" applyBorder="1" applyAlignment="1">
      <alignment horizontal="center" vertical="center" wrapText="1"/>
    </xf>
    <xf numFmtId="165" fontId="11" fillId="0" borderId="5" xfId="1" applyNumberFormat="1" applyFont="1" applyFill="1" applyBorder="1" applyAlignment="1">
      <alignment horizontal="center" vertical="center" wrapText="1"/>
    </xf>
    <xf numFmtId="165" fontId="13" fillId="0" borderId="3" xfId="1" applyNumberFormat="1" applyFont="1" applyFill="1" applyBorder="1" applyAlignment="1">
      <alignment horizontal="center" vertical="center" wrapText="1" shrinkToFit="1"/>
    </xf>
    <xf numFmtId="165" fontId="13" fillId="0" borderId="5" xfId="1" applyNumberFormat="1" applyFont="1" applyFill="1" applyBorder="1" applyAlignment="1">
      <alignment horizontal="center" vertical="center" wrapText="1" shrinkToFit="1"/>
    </xf>
    <xf numFmtId="164" fontId="2" fillId="0" borderId="3" xfId="1" applyNumberFormat="1" applyFont="1" applyFill="1" applyBorder="1" applyAlignment="1">
      <alignment horizontal="center" vertical="center" wrapText="1" shrinkToFit="1"/>
    </xf>
    <xf numFmtId="164" fontId="2" fillId="0" borderId="5" xfId="1" applyNumberFormat="1" applyFont="1" applyFill="1" applyBorder="1" applyAlignment="1">
      <alignment horizontal="center" vertical="center" wrapText="1" shrinkToFi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 shrinkToFit="1"/>
    </xf>
    <xf numFmtId="165" fontId="2" fillId="0" borderId="5" xfId="1" applyNumberFormat="1" applyFont="1" applyFill="1" applyBorder="1" applyAlignment="1">
      <alignment horizontal="center" vertical="center" wrapText="1" shrinkToFit="1"/>
    </xf>
    <xf numFmtId="165" fontId="6" fillId="0" borderId="3" xfId="1" applyNumberFormat="1" applyFont="1" applyFill="1" applyBorder="1" applyAlignment="1">
      <alignment horizontal="center" vertical="center" wrapText="1" shrinkToFit="1"/>
    </xf>
    <xf numFmtId="165" fontId="6" fillId="0" borderId="5" xfId="1" applyNumberFormat="1" applyFont="1" applyFill="1" applyBorder="1" applyAlignment="1">
      <alignment horizontal="center" vertical="center" wrapText="1" shrinkToFit="1"/>
    </xf>
    <xf numFmtId="0" fontId="13" fillId="0" borderId="2" xfId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13" fillId="0" borderId="3" xfId="1" applyNumberFormat="1" applyFont="1" applyFill="1" applyBorder="1" applyAlignment="1">
      <alignment horizontal="center" vertical="center" wrapText="1" shrinkToFit="1"/>
    </xf>
    <xf numFmtId="164" fontId="13" fillId="0" borderId="5" xfId="1" applyNumberFormat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center" vertical="center" wrapText="1" shrinkToFit="1"/>
    </xf>
    <xf numFmtId="0" fontId="6" fillId="0" borderId="2" xfId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 shrinkToFit="1"/>
    </xf>
    <xf numFmtId="0" fontId="2" fillId="0" borderId="0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4" fontId="2" fillId="0" borderId="9" xfId="1" applyNumberFormat="1" applyFont="1" applyFill="1" applyBorder="1" applyAlignment="1">
      <alignment vertical="center" wrapText="1" shrinkToFit="1"/>
    </xf>
    <xf numFmtId="0" fontId="2" fillId="0" borderId="6" xfId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right" vertical="center" wrapText="1" shrinkToFit="1"/>
    </xf>
    <xf numFmtId="4" fontId="2" fillId="0" borderId="2" xfId="1" applyNumberFormat="1" applyFont="1" applyFill="1" applyBorder="1" applyAlignment="1">
      <alignment horizontal="right" vertical="center" wrapText="1" shrinkToFit="1"/>
    </xf>
    <xf numFmtId="0" fontId="6" fillId="0" borderId="2" xfId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3"/>
  <sheetViews>
    <sheetView tabSelected="1" view="pageBreakPreview" zoomScale="60" zoomScaleNormal="70" workbookViewId="0">
      <selection activeCell="H2" sqref="H2:L2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1.332031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6384" width="9.33203125" style="1"/>
  </cols>
  <sheetData>
    <row r="1" spans="1:12" ht="111" customHeight="1" x14ac:dyDescent="0.25">
      <c r="B1" s="2"/>
      <c r="C1" s="2"/>
      <c r="D1" s="2"/>
      <c r="E1" s="2"/>
      <c r="F1" s="2"/>
      <c r="G1" s="3"/>
      <c r="H1" s="119" t="s">
        <v>0</v>
      </c>
      <c r="I1" s="119"/>
      <c r="J1" s="119"/>
      <c r="K1" s="119"/>
      <c r="L1" s="119"/>
    </row>
    <row r="2" spans="1:12" ht="127.5" customHeight="1" x14ac:dyDescent="0.2">
      <c r="B2" s="2"/>
      <c r="C2" s="2"/>
      <c r="D2" s="2"/>
      <c r="E2" s="2"/>
      <c r="F2" s="2"/>
      <c r="G2" s="4"/>
      <c r="H2" s="97" t="s">
        <v>106</v>
      </c>
      <c r="I2" s="97"/>
      <c r="J2" s="97"/>
      <c r="K2" s="97"/>
      <c r="L2" s="97"/>
    </row>
    <row r="3" spans="1:12" ht="47.25" customHeight="1" x14ac:dyDescent="0.2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2" ht="111" customHeight="1" x14ac:dyDescent="0.2">
      <c r="A4" s="5" t="s">
        <v>2</v>
      </c>
      <c r="B4" s="116" t="s">
        <v>3</v>
      </c>
      <c r="C4" s="116"/>
      <c r="D4" s="116"/>
      <c r="E4" s="116"/>
      <c r="F4" s="116"/>
      <c r="G4" s="50" t="s">
        <v>4</v>
      </c>
      <c r="H4" s="50"/>
      <c r="I4" s="50"/>
      <c r="J4" s="50"/>
      <c r="K4" s="50"/>
    </row>
    <row r="5" spans="1:12" ht="97.5" customHeight="1" x14ac:dyDescent="0.2">
      <c r="A5" s="4" t="s">
        <v>5</v>
      </c>
      <c r="B5" s="116" t="s">
        <v>6</v>
      </c>
      <c r="C5" s="116"/>
      <c r="D5" s="116"/>
      <c r="E5" s="116"/>
      <c r="F5" s="116"/>
      <c r="G5" s="116" t="s">
        <v>7</v>
      </c>
      <c r="H5" s="116"/>
      <c r="I5" s="116"/>
      <c r="J5" s="116"/>
      <c r="K5" s="116"/>
    </row>
    <row r="6" spans="1:12" ht="150.75" customHeight="1" x14ac:dyDescent="0.2">
      <c r="A6" s="4" t="s">
        <v>8</v>
      </c>
      <c r="B6" s="50" t="s">
        <v>9</v>
      </c>
      <c r="C6" s="116"/>
      <c r="D6" s="6" t="s">
        <v>10</v>
      </c>
      <c r="E6" s="117" t="s">
        <v>11</v>
      </c>
      <c r="F6" s="116"/>
      <c r="G6" s="50" t="s">
        <v>12</v>
      </c>
      <c r="H6" s="116"/>
      <c r="I6" s="116"/>
      <c r="J6" s="116"/>
      <c r="K6" s="116"/>
    </row>
    <row r="7" spans="1:12" ht="34.5" customHeight="1" x14ac:dyDescent="0.2">
      <c r="A7" s="97" t="s">
        <v>13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2" ht="18" customHeight="1" x14ac:dyDescent="0.2">
      <c r="A8" s="118" t="s">
        <v>14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2" ht="33" customHeight="1" x14ac:dyDescent="0.2">
      <c r="A9" s="113" t="s">
        <v>15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2" ht="25.5" customHeight="1" x14ac:dyDescent="0.2">
      <c r="A10" s="113" t="s">
        <v>16</v>
      </c>
      <c r="B10" s="113"/>
      <c r="C10" s="113"/>
      <c r="D10" s="113"/>
      <c r="E10" s="113"/>
      <c r="F10" s="113"/>
      <c r="G10" s="113"/>
      <c r="H10" s="113"/>
      <c r="I10" s="113"/>
      <c r="J10" s="7"/>
      <c r="K10" s="7"/>
    </row>
    <row r="11" spans="1:12" ht="25.5" customHeight="1" x14ac:dyDescent="0.2">
      <c r="A11" s="113" t="s">
        <v>17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2" ht="25.5" customHeight="1" x14ac:dyDescent="0.2">
      <c r="A12" s="112" t="s">
        <v>18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2" ht="25.5" customHeight="1" x14ac:dyDescent="0.2">
      <c r="A13" s="113" t="s">
        <v>19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2" ht="25.5" customHeight="1" x14ac:dyDescent="0.2">
      <c r="A14" s="112" t="s">
        <v>20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2" ht="25.5" customHeight="1" x14ac:dyDescent="0.2">
      <c r="A15" s="113" t="s">
        <v>21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2" ht="23.45" customHeight="1" x14ac:dyDescent="0.2">
      <c r="A16" s="113" t="s">
        <v>22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39" customHeight="1" x14ac:dyDescent="0.2">
      <c r="A17" s="113" t="s">
        <v>23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34.5" customHeight="1" x14ac:dyDescent="0.2">
      <c r="A18" s="113" t="s">
        <v>24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28.5" customHeight="1" x14ac:dyDescent="0.2">
      <c r="A19" s="113" t="s">
        <v>25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39.75" customHeight="1" x14ac:dyDescent="0.2">
      <c r="A20" s="113" t="s">
        <v>26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ht="34.5" customHeight="1" x14ac:dyDescent="0.2">
      <c r="A21" s="113" t="s">
        <v>27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24.6" customHeight="1" x14ac:dyDescent="0.2">
      <c r="A22" s="112" t="s">
        <v>28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ht="22.5" customHeight="1" x14ac:dyDescent="0.2">
      <c r="A23" s="113" t="s">
        <v>29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ht="24" customHeight="1" x14ac:dyDescent="0.2">
      <c r="A24" s="112" t="s">
        <v>30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5" spans="1:11" ht="29.25" customHeight="1" x14ac:dyDescent="0.2">
      <c r="A25" s="112" t="s">
        <v>31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8"/>
    </row>
    <row r="26" spans="1:11" ht="28.5" customHeight="1" x14ac:dyDescent="0.2">
      <c r="A26" s="113" t="s">
        <v>32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ht="9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29.25" customHeight="1" x14ac:dyDescent="0.2">
      <c r="A28" s="9" t="s">
        <v>33</v>
      </c>
      <c r="B28" s="98" t="s">
        <v>34</v>
      </c>
      <c r="C28" s="98"/>
      <c r="D28" s="98"/>
      <c r="E28" s="98"/>
      <c r="F28" s="98"/>
      <c r="G28" s="98"/>
      <c r="H28" s="98"/>
      <c r="I28" s="10"/>
      <c r="J28" s="10"/>
      <c r="K28" s="10"/>
    </row>
    <row r="29" spans="1:11" ht="33.75" customHeight="1" x14ac:dyDescent="0.2">
      <c r="A29" s="11">
        <v>1</v>
      </c>
      <c r="B29" s="51" t="s">
        <v>35</v>
      </c>
      <c r="C29" s="51"/>
      <c r="D29" s="51"/>
      <c r="E29" s="51"/>
      <c r="F29" s="51"/>
      <c r="G29" s="51"/>
      <c r="H29" s="51"/>
      <c r="I29" s="10"/>
      <c r="J29" s="10"/>
      <c r="K29" s="10"/>
    </row>
    <row r="30" spans="1:11" ht="12" customHeight="1" x14ac:dyDescent="0.2">
      <c r="A30" s="12"/>
      <c r="B30" s="5"/>
      <c r="C30" s="5"/>
      <c r="D30" s="5"/>
      <c r="E30" s="5"/>
      <c r="F30" s="5"/>
      <c r="G30" s="5"/>
      <c r="H30" s="5"/>
      <c r="I30" s="10"/>
      <c r="J30" s="10"/>
      <c r="K30" s="10"/>
    </row>
    <row r="31" spans="1:11" ht="27" customHeight="1" x14ac:dyDescent="0.2">
      <c r="A31" s="97" t="s">
        <v>36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ht="10.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2" ht="28.5" customHeight="1" x14ac:dyDescent="0.2">
      <c r="A33" s="97" t="s">
        <v>37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1:12" ht="1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2" ht="17.25" customHeight="1" x14ac:dyDescent="0.2">
      <c r="A35" s="9" t="s">
        <v>33</v>
      </c>
      <c r="B35" s="98" t="s">
        <v>38</v>
      </c>
      <c r="C35" s="98"/>
      <c r="D35" s="98"/>
      <c r="E35" s="98"/>
      <c r="F35" s="98"/>
      <c r="G35" s="98"/>
      <c r="H35" s="98"/>
      <c r="I35" s="10"/>
      <c r="J35" s="10"/>
      <c r="K35" s="10"/>
    </row>
    <row r="36" spans="1:12" ht="33" customHeight="1" x14ac:dyDescent="0.2">
      <c r="A36" s="13">
        <v>1</v>
      </c>
      <c r="B36" s="82" t="s">
        <v>39</v>
      </c>
      <c r="C36" s="111"/>
      <c r="D36" s="111"/>
      <c r="E36" s="111"/>
      <c r="F36" s="111"/>
      <c r="G36" s="111"/>
      <c r="H36" s="83"/>
      <c r="I36" s="10"/>
      <c r="J36" s="10"/>
      <c r="K36" s="10"/>
    </row>
    <row r="37" spans="1:12" ht="6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2" ht="23.25" customHeight="1" x14ac:dyDescent="0.2">
      <c r="A38" s="97" t="s">
        <v>40</v>
      </c>
      <c r="B38" s="97"/>
      <c r="C38" s="97"/>
      <c r="D38" s="97"/>
      <c r="E38" s="97"/>
      <c r="F38" s="97"/>
      <c r="G38" s="97"/>
      <c r="H38" s="97"/>
      <c r="I38" s="10"/>
      <c r="J38" s="10"/>
      <c r="K38" s="10"/>
    </row>
    <row r="39" spans="1:12" ht="15.75" x14ac:dyDescent="0.2">
      <c r="A39" s="105" t="s">
        <v>41</v>
      </c>
      <c r="B39" s="105"/>
      <c r="C39" s="105"/>
      <c r="D39" s="105"/>
      <c r="E39" s="105"/>
      <c r="F39" s="105"/>
      <c r="G39" s="105"/>
      <c r="H39" s="105"/>
      <c r="I39" s="105"/>
      <c r="J39" s="4"/>
      <c r="K39" s="4"/>
    </row>
    <row r="40" spans="1:12" s="16" customFormat="1" ht="31.5" customHeight="1" x14ac:dyDescent="0.2">
      <c r="A40" s="14" t="s">
        <v>33</v>
      </c>
      <c r="B40" s="98" t="s">
        <v>42</v>
      </c>
      <c r="C40" s="98"/>
      <c r="D40" s="98" t="s">
        <v>43</v>
      </c>
      <c r="E40" s="98"/>
      <c r="F40" s="98" t="s">
        <v>44</v>
      </c>
      <c r="G40" s="98"/>
      <c r="H40" s="98" t="s">
        <v>45</v>
      </c>
      <c r="I40" s="98"/>
      <c r="J40" s="15"/>
      <c r="K40" s="6"/>
    </row>
    <row r="41" spans="1:12" ht="21" customHeight="1" x14ac:dyDescent="0.2">
      <c r="A41" s="17">
        <v>1</v>
      </c>
      <c r="B41" s="99">
        <v>2</v>
      </c>
      <c r="C41" s="99"/>
      <c r="D41" s="99">
        <v>3</v>
      </c>
      <c r="E41" s="99"/>
      <c r="F41" s="99">
        <v>4</v>
      </c>
      <c r="G41" s="99"/>
      <c r="H41" s="99">
        <v>6</v>
      </c>
      <c r="I41" s="99"/>
      <c r="J41" s="18"/>
      <c r="K41" s="10"/>
    </row>
    <row r="42" spans="1:12" ht="28.5" customHeight="1" x14ac:dyDescent="0.2">
      <c r="A42" s="19">
        <v>1</v>
      </c>
      <c r="B42" s="51" t="s">
        <v>46</v>
      </c>
      <c r="C42" s="51"/>
      <c r="D42" s="107">
        <f>258862203+45733770+6628199</f>
        <v>311224172</v>
      </c>
      <c r="E42" s="107"/>
      <c r="F42" s="108">
        <f>36108351-250161</f>
        <v>35858190</v>
      </c>
      <c r="G42" s="108"/>
      <c r="H42" s="107">
        <f>D42+F42</f>
        <v>347082362</v>
      </c>
      <c r="I42" s="107"/>
      <c r="J42" s="20"/>
      <c r="K42" s="10"/>
    </row>
    <row r="43" spans="1:12" ht="28.5" customHeight="1" x14ac:dyDescent="0.2">
      <c r="A43" s="19">
        <v>2</v>
      </c>
      <c r="B43" s="51" t="s">
        <v>47</v>
      </c>
      <c r="C43" s="51"/>
      <c r="D43" s="107">
        <f>46955765</f>
        <v>46955765</v>
      </c>
      <c r="E43" s="107"/>
      <c r="F43" s="108">
        <v>26683500</v>
      </c>
      <c r="G43" s="108"/>
      <c r="H43" s="107">
        <f t="shared" ref="H43:H46" si="0">D43+F43</f>
        <v>73639265</v>
      </c>
      <c r="I43" s="107"/>
      <c r="J43" s="20"/>
      <c r="K43" s="10"/>
    </row>
    <row r="44" spans="1:12" ht="28.5" customHeight="1" x14ac:dyDescent="0.2">
      <c r="A44" s="19">
        <v>3</v>
      </c>
      <c r="B44" s="51" t="s">
        <v>48</v>
      </c>
      <c r="C44" s="51"/>
      <c r="D44" s="109"/>
      <c r="E44" s="109"/>
      <c r="F44" s="108">
        <v>8109454</v>
      </c>
      <c r="G44" s="108"/>
      <c r="H44" s="107">
        <f t="shared" si="0"/>
        <v>8109454</v>
      </c>
      <c r="I44" s="107"/>
      <c r="J44" s="20"/>
      <c r="K44" s="10"/>
    </row>
    <row r="45" spans="1:12" ht="28.5" customHeight="1" x14ac:dyDescent="0.2">
      <c r="A45" s="19">
        <v>4</v>
      </c>
      <c r="B45" s="51" t="s">
        <v>49</v>
      </c>
      <c r="C45" s="51"/>
      <c r="D45" s="109"/>
      <c r="E45" s="109"/>
      <c r="F45" s="108">
        <v>3950310</v>
      </c>
      <c r="G45" s="108"/>
      <c r="H45" s="107">
        <f>D45+F45</f>
        <v>3950310</v>
      </c>
      <c r="I45" s="107"/>
      <c r="J45" s="20"/>
      <c r="K45" s="10"/>
      <c r="L45" s="21"/>
    </row>
    <row r="46" spans="1:12" ht="28.5" customHeight="1" x14ac:dyDescent="0.2">
      <c r="A46" s="19">
        <v>5</v>
      </c>
      <c r="B46" s="51" t="s">
        <v>50</v>
      </c>
      <c r="C46" s="51"/>
      <c r="D46" s="109"/>
      <c r="E46" s="109"/>
      <c r="F46" s="108">
        <v>250161</v>
      </c>
      <c r="G46" s="108"/>
      <c r="H46" s="107">
        <f t="shared" si="0"/>
        <v>250161</v>
      </c>
      <c r="I46" s="107"/>
      <c r="J46" s="10"/>
      <c r="K46" s="10"/>
    </row>
    <row r="47" spans="1:12" ht="25.5" customHeight="1" x14ac:dyDescent="0.2">
      <c r="A47" s="106" t="s">
        <v>51</v>
      </c>
      <c r="B47" s="106"/>
      <c r="C47" s="106"/>
      <c r="D47" s="107">
        <f>SUM(D42:D46)</f>
        <v>358179937</v>
      </c>
      <c r="E47" s="107"/>
      <c r="F47" s="108">
        <f>SUM(F42:F46)</f>
        <v>74851615</v>
      </c>
      <c r="G47" s="108"/>
      <c r="H47" s="107">
        <f t="shared" ref="H47" si="1">SUM(H42:H46)</f>
        <v>433031552</v>
      </c>
      <c r="I47" s="107"/>
      <c r="J47" s="10"/>
      <c r="K47" s="10"/>
      <c r="L47" s="21"/>
    </row>
    <row r="48" spans="1:12" ht="11.25" customHeight="1" x14ac:dyDescent="0.2">
      <c r="A48" s="10"/>
      <c r="B48" s="5"/>
      <c r="C48" s="10"/>
      <c r="D48" s="22"/>
      <c r="E48" s="22"/>
      <c r="F48" s="22"/>
      <c r="G48" s="22"/>
      <c r="H48" s="22"/>
      <c r="I48" s="22"/>
      <c r="J48" s="10"/>
      <c r="K48" s="10"/>
    </row>
    <row r="49" spans="1:12" ht="15.75" x14ac:dyDescent="0.2">
      <c r="A49" s="97" t="s">
        <v>52</v>
      </c>
      <c r="B49" s="97"/>
      <c r="C49" s="97"/>
      <c r="D49" s="97"/>
      <c r="E49" s="97"/>
      <c r="F49" s="97"/>
      <c r="G49" s="97"/>
      <c r="H49" s="97"/>
      <c r="I49" s="10"/>
      <c r="J49" s="10"/>
      <c r="K49" s="10"/>
    </row>
    <row r="50" spans="1:12" ht="16.5" customHeight="1" x14ac:dyDescent="0.2">
      <c r="A50" s="105" t="s">
        <v>41</v>
      </c>
      <c r="B50" s="105"/>
      <c r="C50" s="105"/>
      <c r="D50" s="105"/>
      <c r="E50" s="105"/>
      <c r="F50" s="105"/>
      <c r="G50" s="105"/>
      <c r="H50" s="105"/>
      <c r="I50" s="105"/>
      <c r="J50" s="4"/>
      <c r="K50" s="4"/>
    </row>
    <row r="51" spans="1:12" ht="24" customHeight="1" x14ac:dyDescent="0.2">
      <c r="A51" s="98" t="s">
        <v>53</v>
      </c>
      <c r="B51" s="98"/>
      <c r="C51" s="98"/>
      <c r="D51" s="98" t="s">
        <v>43</v>
      </c>
      <c r="E51" s="98"/>
      <c r="F51" s="98" t="s">
        <v>44</v>
      </c>
      <c r="G51" s="98"/>
      <c r="H51" s="98" t="s">
        <v>45</v>
      </c>
      <c r="I51" s="98"/>
      <c r="J51" s="10"/>
      <c r="K51" s="10"/>
    </row>
    <row r="52" spans="1:12" ht="16.5" customHeight="1" x14ac:dyDescent="0.2">
      <c r="A52" s="99">
        <v>1</v>
      </c>
      <c r="B52" s="99"/>
      <c r="C52" s="99"/>
      <c r="D52" s="99">
        <v>2</v>
      </c>
      <c r="E52" s="99"/>
      <c r="F52" s="99">
        <v>3</v>
      </c>
      <c r="G52" s="99"/>
      <c r="H52" s="99">
        <v>4</v>
      </c>
      <c r="I52" s="99"/>
      <c r="J52" s="10"/>
      <c r="K52" s="10"/>
    </row>
    <row r="53" spans="1:12" ht="25.5" customHeight="1" x14ac:dyDescent="0.2">
      <c r="A53" s="86" t="s">
        <v>54</v>
      </c>
      <c r="B53" s="100"/>
      <c r="C53" s="87"/>
      <c r="D53" s="101">
        <f>D47</f>
        <v>358179937</v>
      </c>
      <c r="E53" s="101"/>
      <c r="F53" s="101">
        <f>74851615</f>
        <v>74851615</v>
      </c>
      <c r="G53" s="101"/>
      <c r="H53" s="101">
        <f>F53+D53</f>
        <v>433031552</v>
      </c>
      <c r="I53" s="101"/>
      <c r="J53" s="10"/>
      <c r="K53" s="10"/>
    </row>
    <row r="54" spans="1:12" s="25" customFormat="1" ht="24" customHeight="1" x14ac:dyDescent="0.2">
      <c r="A54" s="102" t="s">
        <v>51</v>
      </c>
      <c r="B54" s="103"/>
      <c r="C54" s="103"/>
      <c r="D54" s="104">
        <f>D53</f>
        <v>358179937</v>
      </c>
      <c r="E54" s="104"/>
      <c r="F54" s="104">
        <f t="shared" ref="F54" si="2">F53</f>
        <v>74851615</v>
      </c>
      <c r="G54" s="104"/>
      <c r="H54" s="104">
        <f t="shared" ref="H54" si="3">H53</f>
        <v>433031552</v>
      </c>
      <c r="I54" s="104"/>
      <c r="J54" s="23"/>
      <c r="K54" s="24"/>
    </row>
    <row r="55" spans="1:12" ht="15.7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2" ht="17.25" customHeight="1" x14ac:dyDescent="0.2">
      <c r="A56" s="97" t="s">
        <v>55</v>
      </c>
      <c r="B56" s="97"/>
      <c r="C56" s="97"/>
      <c r="D56" s="97"/>
      <c r="E56" s="97"/>
      <c r="F56" s="97"/>
      <c r="G56" s="97"/>
      <c r="H56" s="97"/>
      <c r="I56" s="10"/>
      <c r="J56" s="10"/>
      <c r="K56" s="10"/>
    </row>
    <row r="57" spans="1:12" ht="43.5" customHeight="1" x14ac:dyDescent="0.2">
      <c r="A57" s="14" t="s">
        <v>33</v>
      </c>
      <c r="B57" s="14" t="s">
        <v>56</v>
      </c>
      <c r="C57" s="14" t="s">
        <v>57</v>
      </c>
      <c r="D57" s="98" t="s">
        <v>58</v>
      </c>
      <c r="E57" s="98"/>
      <c r="F57" s="98" t="s">
        <v>43</v>
      </c>
      <c r="G57" s="98"/>
      <c r="H57" s="98" t="s">
        <v>44</v>
      </c>
      <c r="I57" s="98"/>
      <c r="J57" s="98" t="s">
        <v>45</v>
      </c>
      <c r="K57" s="98"/>
    </row>
    <row r="58" spans="1:12" s="16" customFormat="1" ht="21.95" customHeight="1" x14ac:dyDescent="0.2">
      <c r="A58" s="17">
        <v>1</v>
      </c>
      <c r="B58" s="17">
        <v>2</v>
      </c>
      <c r="C58" s="17">
        <v>3</v>
      </c>
      <c r="D58" s="99">
        <v>4</v>
      </c>
      <c r="E58" s="99"/>
      <c r="F58" s="99">
        <v>5</v>
      </c>
      <c r="G58" s="99"/>
      <c r="H58" s="99">
        <v>6</v>
      </c>
      <c r="I58" s="99"/>
      <c r="J58" s="99">
        <v>7</v>
      </c>
      <c r="K58" s="95"/>
    </row>
    <row r="59" spans="1:12" ht="21.95" customHeight="1" x14ac:dyDescent="0.2">
      <c r="A59" s="19">
        <v>1</v>
      </c>
      <c r="B59" s="26" t="s">
        <v>59</v>
      </c>
      <c r="C59" s="27"/>
      <c r="D59" s="95"/>
      <c r="E59" s="95"/>
      <c r="F59" s="95"/>
      <c r="G59" s="95"/>
      <c r="H59" s="95"/>
      <c r="I59" s="95"/>
      <c r="J59" s="95"/>
      <c r="K59" s="95"/>
    </row>
    <row r="60" spans="1:12" ht="27" customHeight="1" x14ac:dyDescent="0.2">
      <c r="A60" s="28"/>
      <c r="B60" s="29" t="s">
        <v>60</v>
      </c>
      <c r="C60" s="29" t="s">
        <v>61</v>
      </c>
      <c r="D60" s="51" t="s">
        <v>62</v>
      </c>
      <c r="E60" s="51"/>
      <c r="F60" s="96">
        <v>50</v>
      </c>
      <c r="G60" s="96"/>
      <c r="H60" s="95"/>
      <c r="I60" s="95"/>
      <c r="J60" s="96">
        <f>F60+H60</f>
        <v>50</v>
      </c>
      <c r="K60" s="96"/>
    </row>
    <row r="61" spans="1:12" ht="27" customHeight="1" x14ac:dyDescent="0.2">
      <c r="A61" s="28"/>
      <c r="B61" s="29" t="s">
        <v>63</v>
      </c>
      <c r="C61" s="29" t="s">
        <v>61</v>
      </c>
      <c r="D61" s="51" t="s">
        <v>62</v>
      </c>
      <c r="E61" s="51"/>
      <c r="F61" s="60">
        <v>1305</v>
      </c>
      <c r="G61" s="61"/>
      <c r="H61" s="62"/>
      <c r="I61" s="63"/>
      <c r="J61" s="60">
        <f t="shared" ref="J61:J84" si="4">F61+H61</f>
        <v>1305</v>
      </c>
      <c r="K61" s="61"/>
    </row>
    <row r="62" spans="1:12" s="25" customFormat="1" ht="27" customHeight="1" x14ac:dyDescent="0.2">
      <c r="A62" s="30"/>
      <c r="B62" s="31" t="s">
        <v>64</v>
      </c>
      <c r="C62" s="31" t="s">
        <v>61</v>
      </c>
      <c r="D62" s="77" t="s">
        <v>65</v>
      </c>
      <c r="E62" s="77"/>
      <c r="F62" s="73">
        <v>4879.58</v>
      </c>
      <c r="G62" s="74"/>
      <c r="H62" s="67">
        <v>138.53</v>
      </c>
      <c r="I62" s="68"/>
      <c r="J62" s="67">
        <f t="shared" si="4"/>
        <v>5018.1099999999997</v>
      </c>
      <c r="K62" s="68"/>
    </row>
    <row r="63" spans="1:12" s="25" customFormat="1" ht="27" customHeight="1" x14ac:dyDescent="0.2">
      <c r="A63" s="30"/>
      <c r="B63" s="31" t="s">
        <v>66</v>
      </c>
      <c r="C63" s="31" t="s">
        <v>61</v>
      </c>
      <c r="D63" s="77" t="s">
        <v>65</v>
      </c>
      <c r="E63" s="77"/>
      <c r="F63" s="67">
        <f>2765.58+669.25</f>
        <v>3434.83</v>
      </c>
      <c r="G63" s="68"/>
      <c r="H63" s="67">
        <f>79.14+35.64</f>
        <v>114.78</v>
      </c>
      <c r="I63" s="68"/>
      <c r="J63" s="67">
        <f t="shared" si="4"/>
        <v>3549.61</v>
      </c>
      <c r="K63" s="68"/>
    </row>
    <row r="64" spans="1:12" s="25" customFormat="1" ht="27" customHeight="1" x14ac:dyDescent="0.2">
      <c r="A64" s="30"/>
      <c r="B64" s="31" t="s">
        <v>67</v>
      </c>
      <c r="C64" s="31" t="s">
        <v>61</v>
      </c>
      <c r="D64" s="77" t="s">
        <v>65</v>
      </c>
      <c r="E64" s="77"/>
      <c r="F64" s="67">
        <v>392.25</v>
      </c>
      <c r="G64" s="68"/>
      <c r="H64" s="67">
        <v>4.75</v>
      </c>
      <c r="I64" s="68"/>
      <c r="J64" s="94">
        <f t="shared" si="4"/>
        <v>397</v>
      </c>
      <c r="K64" s="94"/>
      <c r="L64" s="45"/>
    </row>
    <row r="65" spans="1:12" s="25" customFormat="1" ht="27" customHeight="1" x14ac:dyDescent="0.2">
      <c r="A65" s="30"/>
      <c r="B65" s="31" t="s">
        <v>68</v>
      </c>
      <c r="C65" s="31" t="s">
        <v>61</v>
      </c>
      <c r="D65" s="77" t="s">
        <v>65</v>
      </c>
      <c r="E65" s="77"/>
      <c r="F65" s="67">
        <v>1052.5</v>
      </c>
      <c r="G65" s="68"/>
      <c r="H65" s="67">
        <v>19</v>
      </c>
      <c r="I65" s="68"/>
      <c r="J65" s="94">
        <f t="shared" si="4"/>
        <v>1071.5</v>
      </c>
      <c r="K65" s="94"/>
      <c r="L65" s="45"/>
    </row>
    <row r="66" spans="1:12" ht="27.75" customHeight="1" x14ac:dyDescent="0.2">
      <c r="A66" s="28">
        <v>2</v>
      </c>
      <c r="B66" s="26" t="s">
        <v>69</v>
      </c>
      <c r="C66" s="29"/>
      <c r="D66" s="51"/>
      <c r="E66" s="51"/>
      <c r="F66" s="75"/>
      <c r="G66" s="76"/>
      <c r="H66" s="84"/>
      <c r="I66" s="85"/>
      <c r="J66" s="75"/>
      <c r="K66" s="76"/>
    </row>
    <row r="67" spans="1:12" ht="33" customHeight="1" x14ac:dyDescent="0.2">
      <c r="A67" s="28"/>
      <c r="B67" s="29" t="s">
        <v>70</v>
      </c>
      <c r="C67" s="29" t="s">
        <v>71</v>
      </c>
      <c r="D67" s="51" t="s">
        <v>72</v>
      </c>
      <c r="E67" s="51"/>
      <c r="F67" s="60">
        <v>37885</v>
      </c>
      <c r="G67" s="61"/>
      <c r="H67" s="84"/>
      <c r="I67" s="85"/>
      <c r="J67" s="60">
        <f t="shared" ref="J67:J72" si="5">F67+H67</f>
        <v>37885</v>
      </c>
      <c r="K67" s="61"/>
    </row>
    <row r="68" spans="1:12" ht="33" customHeight="1" x14ac:dyDescent="0.2">
      <c r="A68" s="32"/>
      <c r="B68" s="33" t="s">
        <v>73</v>
      </c>
      <c r="C68" s="33" t="s">
        <v>61</v>
      </c>
      <c r="D68" s="86" t="s">
        <v>74</v>
      </c>
      <c r="E68" s="87"/>
      <c r="F68" s="88">
        <v>237</v>
      </c>
      <c r="G68" s="89"/>
      <c r="H68" s="90"/>
      <c r="I68" s="91"/>
      <c r="J68" s="88">
        <v>237</v>
      </c>
      <c r="K68" s="89"/>
    </row>
    <row r="69" spans="1:12" ht="31.9" customHeight="1" x14ac:dyDescent="0.2">
      <c r="A69" s="32"/>
      <c r="B69" s="33" t="s">
        <v>75</v>
      </c>
      <c r="C69" s="33" t="s">
        <v>76</v>
      </c>
      <c r="D69" s="86" t="s">
        <v>74</v>
      </c>
      <c r="E69" s="87"/>
      <c r="F69" s="92">
        <v>20</v>
      </c>
      <c r="G69" s="93"/>
      <c r="H69" s="90"/>
      <c r="I69" s="91"/>
      <c r="J69" s="92">
        <f>F69</f>
        <v>20</v>
      </c>
      <c r="K69" s="93"/>
    </row>
    <row r="70" spans="1:12" ht="36" customHeight="1" x14ac:dyDescent="0.2">
      <c r="A70" s="30"/>
      <c r="B70" s="29" t="s">
        <v>77</v>
      </c>
      <c r="C70" s="29" t="s">
        <v>61</v>
      </c>
      <c r="D70" s="82" t="s">
        <v>78</v>
      </c>
      <c r="E70" s="83"/>
      <c r="F70" s="71"/>
      <c r="G70" s="72"/>
      <c r="H70" s="69">
        <v>12</v>
      </c>
      <c r="I70" s="70"/>
      <c r="J70" s="69">
        <f t="shared" si="5"/>
        <v>12</v>
      </c>
      <c r="K70" s="70"/>
    </row>
    <row r="71" spans="1:12" ht="36" customHeight="1" x14ac:dyDescent="0.2">
      <c r="A71" s="28"/>
      <c r="B71" s="29" t="s">
        <v>79</v>
      </c>
      <c r="C71" s="29" t="s">
        <v>61</v>
      </c>
      <c r="D71" s="51" t="s">
        <v>78</v>
      </c>
      <c r="E71" s="51"/>
      <c r="F71" s="84"/>
      <c r="G71" s="85"/>
      <c r="H71" s="60">
        <v>1</v>
      </c>
      <c r="I71" s="61"/>
      <c r="J71" s="60">
        <f t="shared" si="5"/>
        <v>1</v>
      </c>
      <c r="K71" s="61"/>
    </row>
    <row r="72" spans="1:12" s="35" customFormat="1" ht="36" customHeight="1" x14ac:dyDescent="0.2">
      <c r="A72" s="34"/>
      <c r="B72" s="31" t="s">
        <v>80</v>
      </c>
      <c r="C72" s="31" t="s">
        <v>61</v>
      </c>
      <c r="D72" s="77" t="s">
        <v>78</v>
      </c>
      <c r="E72" s="77"/>
      <c r="F72" s="78">
        <v>2</v>
      </c>
      <c r="G72" s="79"/>
      <c r="H72" s="80"/>
      <c r="I72" s="81"/>
      <c r="J72" s="80">
        <f t="shared" si="5"/>
        <v>2</v>
      </c>
      <c r="K72" s="81"/>
    </row>
    <row r="73" spans="1:12" ht="21.75" customHeight="1" x14ac:dyDescent="0.2">
      <c r="A73" s="28">
        <v>3</v>
      </c>
      <c r="B73" s="26" t="s">
        <v>81</v>
      </c>
      <c r="C73" s="29"/>
      <c r="D73" s="51"/>
      <c r="E73" s="51"/>
      <c r="F73" s="75"/>
      <c r="G73" s="76"/>
      <c r="H73" s="75"/>
      <c r="I73" s="76"/>
      <c r="J73" s="75"/>
      <c r="K73" s="76"/>
    </row>
    <row r="74" spans="1:12" ht="30" customHeight="1" x14ac:dyDescent="0.2">
      <c r="A74" s="28"/>
      <c r="B74" s="29" t="s">
        <v>82</v>
      </c>
      <c r="C74" s="29" t="s">
        <v>76</v>
      </c>
      <c r="D74" s="51" t="s">
        <v>74</v>
      </c>
      <c r="E74" s="51"/>
      <c r="F74" s="73">
        <f>D54/F67</f>
        <v>9454.3998152303029</v>
      </c>
      <c r="G74" s="74"/>
      <c r="H74" s="73">
        <f>F54/F67</f>
        <v>1975.7586115876995</v>
      </c>
      <c r="I74" s="74"/>
      <c r="J74" s="73">
        <f>F74+H74</f>
        <v>11430.158426818003</v>
      </c>
      <c r="K74" s="74"/>
    </row>
    <row r="75" spans="1:12" ht="26.25" customHeight="1" x14ac:dyDescent="0.2">
      <c r="A75" s="28"/>
      <c r="B75" s="29" t="s">
        <v>83</v>
      </c>
      <c r="C75" s="29" t="s">
        <v>71</v>
      </c>
      <c r="D75" s="51" t="s">
        <v>74</v>
      </c>
      <c r="E75" s="51"/>
      <c r="F75" s="62">
        <v>29</v>
      </c>
      <c r="G75" s="63"/>
      <c r="H75" s="75"/>
      <c r="I75" s="76"/>
      <c r="J75" s="60">
        <f t="shared" si="4"/>
        <v>29</v>
      </c>
      <c r="K75" s="61"/>
    </row>
    <row r="76" spans="1:12" ht="26.25" customHeight="1" x14ac:dyDescent="0.2">
      <c r="A76" s="28"/>
      <c r="B76" s="31" t="s">
        <v>84</v>
      </c>
      <c r="C76" s="29" t="s">
        <v>71</v>
      </c>
      <c r="D76" s="51" t="s">
        <v>74</v>
      </c>
      <c r="E76" s="51"/>
      <c r="F76" s="62">
        <f>F67/F63</f>
        <v>11.02965794522582</v>
      </c>
      <c r="G76" s="63"/>
      <c r="H76" s="60"/>
      <c r="I76" s="61"/>
      <c r="J76" s="60">
        <f t="shared" si="4"/>
        <v>11.02965794522582</v>
      </c>
      <c r="K76" s="61"/>
    </row>
    <row r="77" spans="1:12" s="25" customFormat="1" ht="39.75" customHeight="1" x14ac:dyDescent="0.2">
      <c r="A77" s="30"/>
      <c r="B77" s="29" t="s">
        <v>85</v>
      </c>
      <c r="C77" s="29" t="s">
        <v>76</v>
      </c>
      <c r="D77" s="51" t="s">
        <v>74</v>
      </c>
      <c r="E77" s="51"/>
      <c r="F77" s="71"/>
      <c r="G77" s="72"/>
      <c r="H77" s="73">
        <f>F44/H70</f>
        <v>675787.83333333337</v>
      </c>
      <c r="I77" s="74"/>
      <c r="J77" s="73">
        <f t="shared" si="4"/>
        <v>675787.83333333337</v>
      </c>
      <c r="K77" s="74"/>
    </row>
    <row r="78" spans="1:12" s="25" customFormat="1" ht="37.5" customHeight="1" x14ac:dyDescent="0.2">
      <c r="A78" s="30"/>
      <c r="B78" s="29" t="s">
        <v>86</v>
      </c>
      <c r="C78" s="29" t="s">
        <v>76</v>
      </c>
      <c r="D78" s="51" t="s">
        <v>74</v>
      </c>
      <c r="E78" s="51"/>
      <c r="F78" s="71"/>
      <c r="G78" s="72"/>
      <c r="H78" s="73">
        <f>F46/H71</f>
        <v>250161</v>
      </c>
      <c r="I78" s="74"/>
      <c r="J78" s="73">
        <f t="shared" si="4"/>
        <v>250161</v>
      </c>
      <c r="K78" s="74"/>
    </row>
    <row r="79" spans="1:12" s="25" customFormat="1" ht="42.75" customHeight="1" x14ac:dyDescent="0.2">
      <c r="A79" s="30"/>
      <c r="B79" s="29" t="s">
        <v>87</v>
      </c>
      <c r="C79" s="29" t="s">
        <v>76</v>
      </c>
      <c r="D79" s="51" t="s">
        <v>74</v>
      </c>
      <c r="E79" s="51"/>
      <c r="F79" s="71">
        <f>(140000+150000)/F72</f>
        <v>145000</v>
      </c>
      <c r="G79" s="72"/>
      <c r="H79" s="73"/>
      <c r="I79" s="74"/>
      <c r="J79" s="73">
        <f t="shared" si="4"/>
        <v>145000</v>
      </c>
      <c r="K79" s="74"/>
    </row>
    <row r="80" spans="1:12" s="25" customFormat="1" ht="21.95" customHeight="1" x14ac:dyDescent="0.2">
      <c r="A80" s="36">
        <v>4</v>
      </c>
      <c r="B80" s="37" t="s">
        <v>88</v>
      </c>
      <c r="C80" s="38"/>
      <c r="D80" s="64"/>
      <c r="E80" s="64"/>
      <c r="F80" s="52"/>
      <c r="G80" s="53"/>
      <c r="H80" s="65"/>
      <c r="I80" s="66"/>
      <c r="J80" s="67"/>
      <c r="K80" s="68"/>
    </row>
    <row r="81" spans="1:11" ht="27.6" customHeight="1" x14ac:dyDescent="0.2">
      <c r="A81" s="28"/>
      <c r="B81" s="29" t="s">
        <v>89</v>
      </c>
      <c r="C81" s="29" t="s">
        <v>71</v>
      </c>
      <c r="D81" s="51" t="s">
        <v>90</v>
      </c>
      <c r="E81" s="51"/>
      <c r="F81" s="69">
        <v>1718</v>
      </c>
      <c r="G81" s="70"/>
      <c r="H81" s="69"/>
      <c r="I81" s="70"/>
      <c r="J81" s="69">
        <f t="shared" si="4"/>
        <v>1718</v>
      </c>
      <c r="K81" s="70"/>
    </row>
    <row r="82" spans="1:11" ht="27.75" customHeight="1" x14ac:dyDescent="0.2">
      <c r="A82" s="28"/>
      <c r="B82" s="29" t="s">
        <v>91</v>
      </c>
      <c r="C82" s="29" t="s">
        <v>92</v>
      </c>
      <c r="D82" s="51" t="s">
        <v>90</v>
      </c>
      <c r="E82" s="51"/>
      <c r="F82" s="60">
        <v>9</v>
      </c>
      <c r="G82" s="61"/>
      <c r="H82" s="62"/>
      <c r="I82" s="63"/>
      <c r="J82" s="60">
        <f t="shared" si="4"/>
        <v>9</v>
      </c>
      <c r="K82" s="61"/>
    </row>
    <row r="83" spans="1:11" ht="27.75" customHeight="1" x14ac:dyDescent="0.2">
      <c r="A83" s="28"/>
      <c r="B83" s="29" t="s">
        <v>93</v>
      </c>
      <c r="C83" s="29" t="s">
        <v>92</v>
      </c>
      <c r="D83" s="51" t="s">
        <v>74</v>
      </c>
      <c r="E83" s="51"/>
      <c r="F83" s="62">
        <v>3</v>
      </c>
      <c r="G83" s="63"/>
      <c r="H83" s="60"/>
      <c r="I83" s="61"/>
      <c r="J83" s="60">
        <f t="shared" si="4"/>
        <v>3</v>
      </c>
      <c r="K83" s="61"/>
    </row>
    <row r="84" spans="1:11" ht="27.75" customHeight="1" x14ac:dyDescent="0.2">
      <c r="A84" s="27"/>
      <c r="B84" s="29" t="s">
        <v>94</v>
      </c>
      <c r="C84" s="29" t="s">
        <v>92</v>
      </c>
      <c r="D84" s="51" t="s">
        <v>74</v>
      </c>
      <c r="E84" s="51"/>
      <c r="F84" s="52"/>
      <c r="G84" s="53"/>
      <c r="H84" s="54">
        <v>145.4</v>
      </c>
      <c r="I84" s="55"/>
      <c r="J84" s="54">
        <f t="shared" si="4"/>
        <v>145.4</v>
      </c>
      <c r="K84" s="55"/>
    </row>
    <row r="85" spans="1:11" ht="27.6" customHeight="1" x14ac:dyDescent="0.2">
      <c r="A85" s="27"/>
      <c r="B85" s="29" t="s">
        <v>95</v>
      </c>
      <c r="C85" s="29" t="s">
        <v>92</v>
      </c>
      <c r="D85" s="56"/>
      <c r="E85" s="57"/>
      <c r="F85" s="58">
        <v>94.4</v>
      </c>
      <c r="G85" s="59"/>
      <c r="H85" s="58">
        <v>75.099999999999994</v>
      </c>
      <c r="I85" s="59"/>
      <c r="J85" s="58">
        <v>91.1</v>
      </c>
      <c r="K85" s="59"/>
    </row>
    <row r="86" spans="1:11" s="39" customFormat="1" ht="23.25" customHeight="1" x14ac:dyDescent="0.25">
      <c r="A86" s="48" t="s">
        <v>96</v>
      </c>
      <c r="B86" s="48"/>
      <c r="C86" s="10"/>
      <c r="D86" s="10"/>
      <c r="E86" s="10"/>
      <c r="F86" s="10"/>
      <c r="G86" s="10"/>
      <c r="H86" s="10"/>
      <c r="I86" s="10"/>
      <c r="J86" s="10"/>
      <c r="K86" s="10"/>
    </row>
    <row r="87" spans="1:11" s="39" customFormat="1" ht="15.75" x14ac:dyDescent="0.25">
      <c r="A87" s="40"/>
      <c r="B87" s="10"/>
      <c r="C87" s="10"/>
      <c r="D87" s="10"/>
      <c r="E87" s="41"/>
      <c r="F87" s="10"/>
      <c r="G87" s="10"/>
      <c r="H87" s="49" t="s">
        <v>97</v>
      </c>
      <c r="I87" s="49"/>
      <c r="J87" s="49"/>
      <c r="K87" s="49"/>
    </row>
    <row r="88" spans="1:11" s="39" customFormat="1" ht="54" customHeight="1" x14ac:dyDescent="0.25">
      <c r="A88" s="48" t="s">
        <v>98</v>
      </c>
      <c r="B88" s="48"/>
      <c r="C88" s="10"/>
      <c r="D88" s="10"/>
      <c r="E88" s="42" t="s">
        <v>99</v>
      </c>
      <c r="F88" s="43"/>
      <c r="G88" s="43"/>
      <c r="H88" s="47" t="s">
        <v>100</v>
      </c>
      <c r="I88" s="47"/>
      <c r="J88" s="47"/>
      <c r="K88" s="47"/>
    </row>
    <row r="89" spans="1:11" s="39" customFormat="1" ht="28.5" customHeight="1" x14ac:dyDescent="0.25">
      <c r="A89" s="48" t="s">
        <v>101</v>
      </c>
      <c r="B89" s="48"/>
      <c r="C89" s="10"/>
      <c r="D89" s="10"/>
      <c r="E89" s="10"/>
      <c r="F89" s="10"/>
      <c r="G89" s="10"/>
      <c r="H89" s="50"/>
      <c r="I89" s="50"/>
      <c r="J89" s="50"/>
      <c r="K89" s="50"/>
    </row>
    <row r="90" spans="1:11" s="39" customFormat="1" ht="20.25" customHeight="1" x14ac:dyDescent="0.25">
      <c r="A90" s="40"/>
      <c r="B90" s="10"/>
      <c r="C90" s="10"/>
      <c r="D90" s="10"/>
      <c r="E90" s="41"/>
      <c r="F90" s="10"/>
      <c r="G90" s="10"/>
      <c r="H90" s="46" t="s">
        <v>102</v>
      </c>
      <c r="I90" s="46"/>
      <c r="J90" s="46"/>
      <c r="K90" s="46"/>
    </row>
    <row r="91" spans="1:11" s="39" customFormat="1" ht="34.5" customHeight="1" x14ac:dyDescent="0.2">
      <c r="A91" s="40" t="s">
        <v>103</v>
      </c>
      <c r="B91" s="10"/>
      <c r="C91" s="40"/>
      <c r="D91" s="10"/>
      <c r="E91" s="42" t="s">
        <v>99</v>
      </c>
      <c r="F91" s="42"/>
      <c r="G91" s="43"/>
      <c r="H91" s="47" t="s">
        <v>100</v>
      </c>
      <c r="I91" s="47"/>
      <c r="J91" s="47"/>
      <c r="K91" s="47"/>
    </row>
    <row r="92" spans="1:11" ht="15.75" x14ac:dyDescent="0.2">
      <c r="B92" s="44" t="s">
        <v>104</v>
      </c>
    </row>
    <row r="93" spans="1:11" x14ac:dyDescent="0.2">
      <c r="B93" s="1" t="s">
        <v>105</v>
      </c>
    </row>
  </sheetData>
  <mergeCells count="213">
    <mergeCell ref="B6:C6"/>
    <mergeCell ref="E6:F6"/>
    <mergeCell ref="G6:K6"/>
    <mergeCell ref="A7:K7"/>
    <mergeCell ref="A8:K8"/>
    <mergeCell ref="A9:K9"/>
    <mergeCell ref="H1:L1"/>
    <mergeCell ref="H2:L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29:H29"/>
    <mergeCell ref="A31:K31"/>
    <mergeCell ref="A33:K33"/>
    <mergeCell ref="B35:H35"/>
    <mergeCell ref="B36:H36"/>
    <mergeCell ref="A38:H38"/>
    <mergeCell ref="A22:K22"/>
    <mergeCell ref="A23:K23"/>
    <mergeCell ref="A24:K24"/>
    <mergeCell ref="A25:J25"/>
    <mergeCell ref="A26:K26"/>
    <mergeCell ref="B28:H28"/>
    <mergeCell ref="B42:C42"/>
    <mergeCell ref="D42:E42"/>
    <mergeCell ref="F42:G42"/>
    <mergeCell ref="H42:I42"/>
    <mergeCell ref="B41:C41"/>
    <mergeCell ref="D41:E41"/>
    <mergeCell ref="F41:G41"/>
    <mergeCell ref="H41:I41"/>
    <mergeCell ref="A39:I39"/>
    <mergeCell ref="B40:C40"/>
    <mergeCell ref="D40:E40"/>
    <mergeCell ref="F40:G40"/>
    <mergeCell ref="H40:I40"/>
    <mergeCell ref="B45:C45"/>
    <mergeCell ref="D45:E45"/>
    <mergeCell ref="F45:G45"/>
    <mergeCell ref="H45:I45"/>
    <mergeCell ref="B44:C44"/>
    <mergeCell ref="D44:E44"/>
    <mergeCell ref="F44:G44"/>
    <mergeCell ref="H44:I44"/>
    <mergeCell ref="B43:C43"/>
    <mergeCell ref="D43:E43"/>
    <mergeCell ref="F43:G43"/>
    <mergeCell ref="H43:I43"/>
    <mergeCell ref="A49:H49"/>
    <mergeCell ref="A50:I50"/>
    <mergeCell ref="A47:C47"/>
    <mergeCell ref="D47:E47"/>
    <mergeCell ref="F47:G47"/>
    <mergeCell ref="H47:I47"/>
    <mergeCell ref="B46:C46"/>
    <mergeCell ref="D46:E46"/>
    <mergeCell ref="F46:G46"/>
    <mergeCell ref="H46:I4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D59:E59"/>
    <mergeCell ref="F59:G59"/>
    <mergeCell ref="H59:I59"/>
    <mergeCell ref="J59:K59"/>
    <mergeCell ref="D60:E60"/>
    <mergeCell ref="F60:G60"/>
    <mergeCell ref="H60:I60"/>
    <mergeCell ref="J60:K60"/>
    <mergeCell ref="A56:H56"/>
    <mergeCell ref="D57:E57"/>
    <mergeCell ref="F57:G57"/>
    <mergeCell ref="H57:I57"/>
    <mergeCell ref="J57:K57"/>
    <mergeCell ref="D58:E58"/>
    <mergeCell ref="F58:G58"/>
    <mergeCell ref="H58:I58"/>
    <mergeCell ref="J58:K58"/>
    <mergeCell ref="D63:E63"/>
    <mergeCell ref="F63:G63"/>
    <mergeCell ref="H63:I63"/>
    <mergeCell ref="J63:K63"/>
    <mergeCell ref="D64:E64"/>
    <mergeCell ref="F64:G64"/>
    <mergeCell ref="H64:I64"/>
    <mergeCell ref="J64:K64"/>
    <mergeCell ref="D61:E61"/>
    <mergeCell ref="F61:G61"/>
    <mergeCell ref="H61:I61"/>
    <mergeCell ref="J61:K61"/>
    <mergeCell ref="D62:E62"/>
    <mergeCell ref="F62:G62"/>
    <mergeCell ref="H62:I62"/>
    <mergeCell ref="J62:K62"/>
    <mergeCell ref="D66:E66"/>
    <mergeCell ref="F66:G66"/>
    <mergeCell ref="H66:I66"/>
    <mergeCell ref="J66:K66"/>
    <mergeCell ref="D67:E67"/>
    <mergeCell ref="F67:G67"/>
    <mergeCell ref="H67:I67"/>
    <mergeCell ref="J67:K67"/>
    <mergeCell ref="D65:E65"/>
    <mergeCell ref="F65:G65"/>
    <mergeCell ref="H65:I65"/>
    <mergeCell ref="J65:K65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H90:K90"/>
    <mergeCell ref="H91:K91"/>
    <mergeCell ref="A86:B86"/>
    <mergeCell ref="H87:K87"/>
    <mergeCell ref="A88:B88"/>
    <mergeCell ref="H88:K88"/>
    <mergeCell ref="A89:B89"/>
    <mergeCell ref="H89:K89"/>
    <mergeCell ref="D84:E84"/>
    <mergeCell ref="F84:G84"/>
    <mergeCell ref="H84:I84"/>
    <mergeCell ref="J84:K84"/>
    <mergeCell ref="D85:E85"/>
    <mergeCell ref="F85:G85"/>
    <mergeCell ref="H85:I85"/>
    <mergeCell ref="J85:K85"/>
  </mergeCells>
  <pageMargins left="0.55118110236220474" right="0.39370078740157483" top="0.55118110236220474" bottom="0.55118110236220474" header="0.51181102362204722" footer="0.51181102362204722"/>
  <pageSetup paperSize="9" scale="52" fitToHeight="3" orientation="landscape" r:id="rId1"/>
  <rowBreaks count="2" manualBreakCount="2">
    <brk id="18" max="11" man="1"/>
    <brk id="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1021</vt:lpstr>
      <vt:lpstr>'1021'!Область_печати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2022-02-07T05:53:41Z</dcterms:created>
  <dcterms:modified xsi:type="dcterms:W3CDTF">2022-02-07T06:09:42Z</dcterms:modified>
</cp:coreProperties>
</file>