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502\Звіт транспорт\"/>
    </mc:Choice>
  </mc:AlternateContent>
  <bookViews>
    <workbookView xWindow="0" yWindow="0" windowWidth="28800" windowHeight="12435"/>
  </bookViews>
  <sheets>
    <sheet name="1917450" sheetId="3" r:id="rId1"/>
  </sheets>
  <definedNames>
    <definedName name="_xlnm.Print_Area" localSheetId="0">'1917450'!$A$1:$M$101</definedName>
  </definedNames>
  <calcPr calcId="152511"/>
</workbook>
</file>

<file path=xl/calcChain.xml><?xml version="1.0" encoding="utf-8"?>
<calcChain xmlns="http://schemas.openxmlformats.org/spreadsheetml/2006/main">
  <c r="C83" i="3" l="1"/>
  <c r="B84" i="3"/>
  <c r="B83" i="3"/>
  <c r="C81" i="3"/>
  <c r="C80" i="3"/>
  <c r="C79" i="3"/>
  <c r="C77" i="3"/>
  <c r="B81" i="3"/>
  <c r="B80" i="3"/>
  <c r="B79" i="3"/>
  <c r="B77" i="3"/>
  <c r="B76" i="3"/>
  <c r="M63" i="3"/>
  <c r="M64" i="3"/>
  <c r="L63" i="3"/>
  <c r="L64" i="3"/>
  <c r="K63" i="3"/>
  <c r="K64" i="3"/>
  <c r="L62" i="3"/>
  <c r="K62" i="3"/>
  <c r="M62" i="3"/>
  <c r="I63" i="3"/>
  <c r="J63" i="3"/>
  <c r="J64" i="3"/>
  <c r="J62" i="3"/>
  <c r="F64" i="3"/>
  <c r="G64" i="3"/>
  <c r="F63" i="3"/>
  <c r="G63" i="3"/>
  <c r="G62" i="3"/>
  <c r="C74" i="3"/>
  <c r="C72" i="3"/>
  <c r="C73" i="3"/>
  <c r="B73" i="3"/>
  <c r="B72" i="3"/>
  <c r="J66" i="3"/>
  <c r="J67" i="3"/>
  <c r="L67" i="3"/>
  <c r="L66" i="3"/>
  <c r="K66" i="3"/>
  <c r="G66" i="3"/>
  <c r="J59" i="3"/>
  <c r="G59" i="3"/>
  <c r="D60" i="3"/>
  <c r="D59" i="3"/>
  <c r="L56" i="3"/>
  <c r="L57" i="3"/>
  <c r="L55" i="3"/>
  <c r="K56" i="3"/>
  <c r="K57" i="3"/>
  <c r="K55" i="3"/>
  <c r="M55" i="3"/>
  <c r="J55" i="3"/>
  <c r="J56" i="3"/>
  <c r="G55" i="3"/>
  <c r="G56" i="3"/>
  <c r="L46" i="3"/>
  <c r="K46" i="3"/>
  <c r="J46" i="3"/>
  <c r="G46" i="3"/>
  <c r="L33" i="3"/>
  <c r="L32" i="3"/>
  <c r="K32" i="3"/>
  <c r="J32" i="3"/>
  <c r="G32" i="3"/>
  <c r="B74" i="3"/>
  <c r="J57" i="3"/>
  <c r="G57" i="3"/>
  <c r="G67" i="3"/>
  <c r="K47" i="3"/>
  <c r="C84" i="3"/>
  <c r="C76" i="3"/>
  <c r="G33" i="3"/>
  <c r="J33" i="3"/>
  <c r="K33" i="3"/>
  <c r="M33" i="3"/>
  <c r="G47" i="3"/>
  <c r="J47" i="3"/>
  <c r="L47" i="3"/>
  <c r="G60" i="3"/>
  <c r="J60" i="3"/>
  <c r="K60" i="3"/>
  <c r="K67" i="3"/>
  <c r="M67" i="3"/>
  <c r="M56" i="3"/>
  <c r="M57" i="3"/>
  <c r="M32" i="3"/>
  <c r="M46" i="3"/>
  <c r="M66" i="3"/>
  <c r="M47" i="3"/>
  <c r="L60" i="3"/>
  <c r="M60" i="3"/>
  <c r="L59" i="3"/>
  <c r="M59" i="3"/>
</calcChain>
</file>

<file path=xl/sharedStrings.xml><?xml version="1.0" encoding="utf-8"?>
<sst xmlns="http://schemas.openxmlformats.org/spreadsheetml/2006/main" count="157" uniqueCount="99">
  <si>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</si>
  <si>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</si>
  <si>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</si>
  <si>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</si>
  <si>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</si>
  <si>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</si>
  <si>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</si>
  <si>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</si>
  <si>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</si>
  <si>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</si>
  <si>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</si>
  <si>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</si>
  <si>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</si>
  <si>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</si>
  <si>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</si>
  <si>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</si>
  <si>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</si>
  <si>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</si>
  <si>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</si>
  <si>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</si>
  <si>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</si>
  <si>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</si>
  <si>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</si>
  <si>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</si>
  <si>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</si>
  <si>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</si>
  <si>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</si>
  <si>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</si>
  <si>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</si>
  <si>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</si>
  <si>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 xml:space="preserve">1. 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</si>
  <si>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</si>
  <si>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</si>
  <si>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</si>
  <si>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</si>
  <si>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</si>
  <si>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</si>
  <si>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Головний бухгалтер</t>
  </si>
  <si>
    <t>%</t>
  </si>
  <si>
    <t>Управління транспорту та зв'язку Хмельницької міської ради</t>
  </si>
  <si>
    <t>грн</t>
  </si>
  <si>
    <t>розрахунково</t>
  </si>
  <si>
    <t>В. о. начальника управління</t>
  </si>
  <si>
    <t>про виконання паспорта бюджетної програми місцевого бюджету на 2022 рік</t>
  </si>
  <si>
    <t>Сергій ШЕПУРЕВ</t>
  </si>
  <si>
    <t>Наталія ЙОРДАНОВА</t>
  </si>
  <si>
    <t>Виконання даної бюджетної програми становить 89,8% до затверджених призначень на 2022 рік.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</si>
  <si>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</si>
  <si>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(Власне ім’я, ПРІЗВИЩЕ)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</si>
  <si>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</si>
  <si>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</si>
  <si>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</si>
  <si>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</si>
  <si>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</si>
  <si>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№ з/п</t>
  </si>
  <si>
    <t>Пояснення</t>
  </si>
  <si>
    <t>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</si>
  <si>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</si>
  <si>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</si>
  <si>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</si>
  <si>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од.</t>
  </si>
  <si>
    <t>1</t>
  </si>
  <si>
    <t>7670</t>
  </si>
  <si>
    <t>0490</t>
  </si>
  <si>
    <t>Внески до статутного капіталу суб'єктів господарювання</t>
  </si>
  <si>
    <t>Забезпечення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</si>
  <si>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>Підтримка підприємства комунальної форми власності</t>
  </si>
  <si>
    <t>Поповнення статутного капіталу для функціонування Хмельницького комунального підприємства "Електротранс"</t>
  </si>
  <si>
    <t>Внески до статутного капіталу Хмельницького комунального підприємства "Електротранс" (придбання 9 автобусів)</t>
  </si>
  <si>
    <t>Внески до статутного капіталу Хмельницького комунального підприємства "Електротранс" (придбання генератора дизельного в комплекті)</t>
  </si>
  <si>
    <r>
      <t>Розбіжності обсягів касових видатків (наданих кредитів з бюджету) за напрямом використання бюджетних коштів - внески до статутного капіталу Хмельницького комунального підприємства "Електротранс" (придбання генератора дизельного в комплекті) пояснюєтьсянаступним: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10"/>
        <rFont val="Times New Roman"/>
        <family val="1"/>
        <charset val="204"/>
      </rPr>
      <t xml:space="preserve"> На порталі «Prozorro Market» на запит ціни пропозицій не було обладнання необхідної потужності.
2. За результатами проведеного моніторингу та перемовин з потенційними постачальникам встановлено, що умовами постачання були:
- попередня оплата;
- терміни постачання кінець січня – початок лютого 2023 року. За такими умовами освоєння бюджетних коштів, без виконання зобов’язань з боку постачальників до кінця 2022 року, не виявилось можливим</t>
    </r>
  </si>
  <si>
    <t>Програма розвитку та вдосконалення міського пасажирського транспорту міста  Хмельницького на 2019 - 2023 роки</t>
  </si>
  <si>
    <t>Програма розвитку електротранспорту Хмельницької міської територіальної громади на 2021 - 2025 роки (зі змінами)</t>
  </si>
  <si>
    <t xml:space="preserve">обсяг передбачених видатків на придбання автобусів </t>
  </si>
  <si>
    <t>загальний обсяг видатків на придбання 9 автобусів</t>
  </si>
  <si>
    <t>лист - звернення, розрахунок</t>
  </si>
  <si>
    <t xml:space="preserve">лист - звернення </t>
  </si>
  <si>
    <t>загальний обсяг видатків на придбання 1 джерела резервного живлення (генератора дизельного в комплекті)</t>
  </si>
  <si>
    <t xml:space="preserve">кількість автобусів, що планується придбати </t>
  </si>
  <si>
    <t>кількість джерел резервного живлення (генератора дизельного в комплекті)</t>
  </si>
  <si>
    <t>0</t>
  </si>
  <si>
    <t>відсоток оновлення автобусів терміном експлуатації до 6 років до загальної кількості автобусів на підприємстві</t>
  </si>
  <si>
    <t>відсоток забезпеченості резервного електроживлення за допомогою генератора</t>
  </si>
  <si>
    <t xml:space="preserve">Упродовж звітного року Управління транспорту та зв'язку Хмельницької міської ради здійснювало забезпечення функцій місцевого самоврядування, повноважень державної влади в галузі транспорту та зв'язку. Завдання бюджетної програми протягом року виконувались відповідно до законодавства з дотриманням правил запровадженням воєнного стану. </t>
  </si>
  <si>
    <t>Розбіжності фактичного показника обсяг передбачених видатків на придбання автобусів та затвердженими результативними показниками відсутні.</t>
  </si>
  <si>
    <t>Розбіжності фактичного показника загальний обсяг видатків на придбання 9 автобусів та затвердженими результативними показниками відсутні.</t>
  </si>
  <si>
    <t>ефективності</t>
  </si>
  <si>
    <t>відсоток забезпеченості фінансовим ресурсом на придбання автобусів відповідно до загальної суми на придбання автобусів</t>
  </si>
  <si>
    <t xml:space="preserve">середня вартість придбання 1 автобуса </t>
  </si>
  <si>
    <t>середня вартість придбання 1 джерела резервного живлення (генератора дизельного в комплекті)</t>
  </si>
  <si>
    <t>Розбіжності фактичного показника кількість автобусів, що планується придбати та затвердженими результативними показниками відсутні.</t>
  </si>
  <si>
    <t>Розбіжності фактичного показника кількість джерел резервного живлення (генератора дизельного в комплекті) та затвердженими результативними показниками пояснюється відсутністю закупівлі.</t>
  </si>
  <si>
    <t>Розбіжності фактичного показника відсоток забезпеченості фінансовим ресурсом на придбання автобусів відповідно до загальної суми на придбання автобусів від затвердженими результативними показниками відсутні.</t>
  </si>
  <si>
    <t>Розбіжності фактичного показника середня вартість придбання 1 автобуса та затвердженими результативними показникамивідсутні.</t>
  </si>
  <si>
    <t>Розбіжності фактичного показника середня вартість придбання 1 джерела резервного живлення (генератора дизельного в комплекті) та затвердженими результативними показниками пояснюється відсутністю закупівлі.</t>
  </si>
  <si>
    <t>Розбіжності фактичного показника відсоток оновлення автобусів терміном експлуатації до 6 років до загальної кількості автобусів на підприємстві та затвердженими результативними показниками відсутні.</t>
  </si>
  <si>
    <t>Розбіжності фактичного показникавідсоток забезпеченості резервного електроживлення за допомогою генератора та затвердженими результативними показниками пояснюється відсутністю закупівлі.</t>
  </si>
  <si>
    <t xml:space="preserve">Аналіз стану виконання результативних показників свідчить, що під час роботи управління у період військового стану було забезпечено виконання завдань відповідно до головної мети діяльності за бюджетною програмою по КПКВК 1917670 на 2022 рік.  </t>
  </si>
  <si>
    <t>Розбіжності фактичного показника загальний обсяг видатків на придбання 1 джерела резервного живлення (генератора дизельного в комплекті) та затвердженими результативними показниками пояснюється наступним:                                                                                                                                                                  1. На порталі «Prozorro Market» на запит ціни пропозицій не було обладнання необхідної потужності.
2. За результатами проведеного моніторингу та перемовин з потенційними постачальникам встановлено, що умовами постачання були:
- попередня оплата;
- терміни постачання кінець січня – початок лютого 2023 року. За такими умовами освоєння бюджетних коштів, без виконання зобов’язань з боку постачальників до кінця 2022 року, не виявилось можливим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</si>
</sst>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7" fillId="0" borderId="0" xfId="0" applyFont="1"/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0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49" fontId="12" fillId="0" borderId="0" xfId="0" applyNumberFormat="1" applyFont="1"/>
    <xf numFmtId="0" fontId="10" fillId="0" borderId="0" xfId="0" applyFont="1" applyAlignment="1">
      <alignment vertical="top"/>
    </xf>
    <xf numFmtId="2" fontId="1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vertical="top" wrapText="1"/>
    </xf>
    <xf numFmtId="0" fontId="22" fillId="0" borderId="4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49" fontId="22" fillId="0" borderId="4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Normal="100" zoomScaleSheetLayoutView="100" workbookViewId="0">
      <selection activeCell="D75" sqref="D75:M75"/>
    </sheetView>
  </sheetViews>
  <sheetFormatPr defaultRowHeight="15.75" x14ac:dyDescent="0.25"/>
  <cols>
    <col min="1" max="1" width="5.28515625" style="4" customWidth="1"/>
    <col min="2" max="2" width="18.5703125" style="4" customWidth="1"/>
    <col min="3" max="3" width="11.42578125" style="4" customWidth="1"/>
    <col min="4" max="4" width="13.42578125" style="4" customWidth="1"/>
    <col min="5" max="5" width="13" style="4" customWidth="1"/>
    <col min="6" max="6" width="13.7109375" style="4" customWidth="1"/>
    <col min="7" max="7" width="14.140625" style="4" customWidth="1"/>
    <col min="8" max="8" width="13" style="4" customWidth="1"/>
    <col min="9" max="9" width="13.7109375" style="4" customWidth="1"/>
    <col min="10" max="10" width="14" style="4" customWidth="1"/>
    <col min="11" max="11" width="13" style="4" customWidth="1"/>
    <col min="12" max="13" width="13.140625" style="4" customWidth="1"/>
    <col min="14" max="14" width="9.140625" style="4"/>
    <col min="15" max="15" width="23.7109375" style="4" customWidth="1"/>
    <col min="16" max="16384" width="9.140625" style="4"/>
  </cols>
  <sheetData>
    <row r="1" spans="1:13" ht="15.75" customHeight="1" x14ac:dyDescent="0.25">
      <c r="J1" s="126" t="s">
        <v>47</v>
      </c>
      <c r="K1" s="126"/>
      <c r="L1" s="126"/>
      <c r="M1" s="126"/>
    </row>
    <row r="2" spans="1:13" x14ac:dyDescent="0.25">
      <c r="J2" s="126"/>
      <c r="K2" s="126"/>
      <c r="L2" s="126"/>
      <c r="M2" s="126"/>
    </row>
    <row r="3" spans="1:13" x14ac:dyDescent="0.25">
      <c r="J3" s="126"/>
      <c r="K3" s="126"/>
      <c r="L3" s="126"/>
      <c r="M3" s="126"/>
    </row>
    <row r="4" spans="1:13" ht="16.5" customHeight="1" x14ac:dyDescent="0.25">
      <c r="J4" s="126"/>
      <c r="K4" s="126"/>
      <c r="L4" s="126"/>
      <c r="M4" s="126"/>
    </row>
    <row r="5" spans="1:13" x14ac:dyDescent="0.25">
      <c r="A5" s="122" t="s">
        <v>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x14ac:dyDescent="0.25">
      <c r="A6" s="122" t="s">
        <v>43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.75" customHeight="1" x14ac:dyDescent="0.25">
      <c r="A8" s="29" t="s">
        <v>30</v>
      </c>
      <c r="B8" s="124">
        <v>1900000</v>
      </c>
      <c r="C8" s="124"/>
      <c r="D8" s="117" t="s">
        <v>39</v>
      </c>
      <c r="E8" s="117"/>
      <c r="F8" s="117"/>
      <c r="G8" s="117"/>
      <c r="H8" s="117"/>
      <c r="I8" s="117"/>
      <c r="J8" s="117"/>
      <c r="K8" s="117"/>
      <c r="L8" s="117"/>
    </row>
    <row r="9" spans="1:13" ht="36.75" customHeight="1" x14ac:dyDescent="0.25">
      <c r="A9" s="2"/>
      <c r="B9" s="80" t="s">
        <v>33</v>
      </c>
      <c r="C9" s="80"/>
      <c r="D9" s="125" t="s">
        <v>0</v>
      </c>
      <c r="E9" s="125"/>
      <c r="F9" s="125"/>
      <c r="G9" s="125"/>
      <c r="H9" s="125"/>
      <c r="I9" s="125"/>
      <c r="J9" s="125"/>
      <c r="K9"/>
      <c r="L9" s="10"/>
    </row>
    <row r="10" spans="1:13" ht="20.25" customHeight="1" x14ac:dyDescent="0.25">
      <c r="A10" s="30" t="s">
        <v>31</v>
      </c>
      <c r="B10" s="121">
        <v>1910000</v>
      </c>
      <c r="C10" s="121"/>
      <c r="D10" s="117" t="s">
        <v>39</v>
      </c>
      <c r="E10" s="117"/>
      <c r="F10" s="117"/>
      <c r="G10" s="117"/>
      <c r="H10" s="117"/>
      <c r="I10" s="117"/>
      <c r="J10" s="117"/>
      <c r="K10" s="117"/>
      <c r="L10" s="117"/>
    </row>
    <row r="11" spans="1:13" ht="25.5" customHeight="1" x14ac:dyDescent="0.25">
      <c r="A11" s="2"/>
      <c r="B11" s="80" t="s">
        <v>33</v>
      </c>
      <c r="C11" s="80"/>
      <c r="D11" s="125" t="s">
        <v>0</v>
      </c>
      <c r="E11" s="125"/>
      <c r="F11" s="125"/>
      <c r="G11" s="125"/>
      <c r="H11" s="125"/>
      <c r="I11" s="125"/>
      <c r="J11" s="125"/>
      <c r="K11"/>
      <c r="L11" s="10"/>
    </row>
    <row r="12" spans="1:13" ht="34.5" customHeight="1" x14ac:dyDescent="0.25">
      <c r="A12" s="31" t="s">
        <v>32</v>
      </c>
      <c r="B12" s="113">
        <v>1917670</v>
      </c>
      <c r="C12" s="113"/>
      <c r="D12" s="115" t="s">
        <v>62</v>
      </c>
      <c r="E12" s="115"/>
      <c r="F12" s="115" t="s">
        <v>63</v>
      </c>
      <c r="G12" s="115"/>
      <c r="H12" s="113" t="s">
        <v>64</v>
      </c>
      <c r="I12" s="113"/>
      <c r="J12" s="113"/>
      <c r="K12" s="113"/>
      <c r="L12" s="113"/>
    </row>
    <row r="13" spans="1:13" ht="35.25" customHeight="1" x14ac:dyDescent="0.25">
      <c r="A13" s="2"/>
      <c r="B13" s="80" t="s">
        <v>33</v>
      </c>
      <c r="C13" s="80"/>
      <c r="D13" s="80" t="s">
        <v>34</v>
      </c>
      <c r="E13" s="80"/>
      <c r="F13" s="112" t="s">
        <v>35</v>
      </c>
      <c r="G13" s="112"/>
      <c r="H13" s="80" t="s">
        <v>36</v>
      </c>
      <c r="I13" s="80"/>
      <c r="J13" s="80"/>
      <c r="K13" s="80"/>
      <c r="L13" s="9"/>
    </row>
    <row r="14" spans="1:13" ht="17.25" customHeight="1" x14ac:dyDescent="0.25">
      <c r="A14" s="123" t="s">
        <v>19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ht="7.5" customHeight="1" x14ac:dyDescent="0.25">
      <c r="A15" s="1"/>
    </row>
    <row r="16" spans="1:13" ht="31.5" x14ac:dyDescent="0.25">
      <c r="A16" s="3" t="s">
        <v>16</v>
      </c>
      <c r="B16" s="98" t="s">
        <v>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1:13" s="21" customFormat="1" ht="15" customHeight="1" x14ac:dyDescent="0.25">
      <c r="A17" s="22">
        <v>1</v>
      </c>
      <c r="B17" s="103" t="s">
        <v>65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3" ht="10.5" customHeight="1" x14ac:dyDescent="0.25">
      <c r="A18" s="1"/>
    </row>
    <row r="19" spans="1:13" x14ac:dyDescent="0.25">
      <c r="A19" s="5" t="s">
        <v>20</v>
      </c>
    </row>
    <row r="20" spans="1:13" s="21" customFormat="1" ht="21.75" customHeight="1" x14ac:dyDescent="0.25">
      <c r="A20" s="28"/>
      <c r="B20" s="114" t="s">
        <v>66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x14ac:dyDescent="0.25">
      <c r="A21" s="5" t="s">
        <v>21</v>
      </c>
    </row>
    <row r="22" spans="1:13" ht="9" customHeight="1" x14ac:dyDescent="0.25">
      <c r="A22" s="1"/>
    </row>
    <row r="23" spans="1:13" ht="29.25" customHeight="1" x14ac:dyDescent="0.25">
      <c r="A23" s="3" t="s">
        <v>16</v>
      </c>
      <c r="B23" s="98" t="s">
        <v>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1:13" ht="15.75" customHeight="1" x14ac:dyDescent="0.25">
      <c r="A24" s="3">
        <v>1</v>
      </c>
      <c r="B24" s="81" t="s">
        <v>67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</row>
    <row r="25" spans="1:13" ht="9" customHeight="1" x14ac:dyDescent="0.25">
      <c r="A25" s="1"/>
    </row>
    <row r="26" spans="1:13" x14ac:dyDescent="0.25">
      <c r="A26" s="5" t="s">
        <v>22</v>
      </c>
    </row>
    <row r="27" spans="1:13" ht="16.5" customHeight="1" x14ac:dyDescent="0.25">
      <c r="A27" s="36" t="s">
        <v>49</v>
      </c>
      <c r="B27" s="7"/>
    </row>
    <row r="28" spans="1:13" ht="15.75" customHeight="1" x14ac:dyDescent="0.25">
      <c r="A28" s="1"/>
      <c r="L28" s="120" t="s">
        <v>18</v>
      </c>
      <c r="M28" s="120"/>
    </row>
    <row r="29" spans="1:13" ht="30" customHeight="1" x14ac:dyDescent="0.25">
      <c r="A29" s="101" t="s">
        <v>16</v>
      </c>
      <c r="B29" s="92" t="s">
        <v>23</v>
      </c>
      <c r="C29" s="93"/>
      <c r="D29" s="94"/>
      <c r="E29" s="98" t="s">
        <v>10</v>
      </c>
      <c r="F29" s="99"/>
      <c r="G29" s="100"/>
      <c r="H29" s="98" t="s">
        <v>24</v>
      </c>
      <c r="I29" s="99"/>
      <c r="J29" s="100"/>
      <c r="K29" s="98" t="s">
        <v>11</v>
      </c>
      <c r="L29" s="99"/>
      <c r="M29" s="100"/>
    </row>
    <row r="30" spans="1:13" ht="31.5" customHeight="1" x14ac:dyDescent="0.25">
      <c r="A30" s="102"/>
      <c r="B30" s="95"/>
      <c r="C30" s="96"/>
      <c r="D30" s="97"/>
      <c r="E30" s="3" t="s">
        <v>12</v>
      </c>
      <c r="F30" s="3" t="s">
        <v>13</v>
      </c>
      <c r="G30" s="3" t="s">
        <v>14</v>
      </c>
      <c r="H30" s="3" t="s">
        <v>12</v>
      </c>
      <c r="I30" s="3" t="s">
        <v>13</v>
      </c>
      <c r="J30" s="3" t="s">
        <v>14</v>
      </c>
      <c r="K30" s="3" t="s">
        <v>12</v>
      </c>
      <c r="L30" s="3" t="s">
        <v>13</v>
      </c>
      <c r="M30" s="3" t="s">
        <v>14</v>
      </c>
    </row>
    <row r="31" spans="1:13" ht="13.5" customHeight="1" x14ac:dyDescent="0.25">
      <c r="A31" s="3">
        <v>1</v>
      </c>
      <c r="B31" s="98">
        <v>2</v>
      </c>
      <c r="C31" s="99"/>
      <c r="D31" s="100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</row>
    <row r="32" spans="1:13" ht="67.5" customHeight="1" x14ac:dyDescent="0.25">
      <c r="A32" s="16">
        <v>1</v>
      </c>
      <c r="B32" s="103" t="s">
        <v>68</v>
      </c>
      <c r="C32" s="104"/>
      <c r="D32" s="105"/>
      <c r="E32" s="33"/>
      <c r="F32" s="18">
        <v>23631150</v>
      </c>
      <c r="G32" s="18">
        <f>SUM(E32:F32)</f>
        <v>23631150</v>
      </c>
      <c r="H32" s="18"/>
      <c r="I32" s="18">
        <v>23631150</v>
      </c>
      <c r="J32" s="18">
        <f>SUM(H32:I32)</f>
        <v>23631150</v>
      </c>
      <c r="K32" s="18">
        <f>SUM(H32)-E32</f>
        <v>0</v>
      </c>
      <c r="L32" s="18">
        <f>SUM(I32)-F32</f>
        <v>0</v>
      </c>
      <c r="M32" s="18">
        <f>SUM(K32:L32)</f>
        <v>0</v>
      </c>
    </row>
    <row r="33" spans="1:15" ht="54" customHeight="1" x14ac:dyDescent="0.25">
      <c r="A33" s="16">
        <v>2</v>
      </c>
      <c r="B33" s="103" t="s">
        <v>69</v>
      </c>
      <c r="C33" s="104"/>
      <c r="D33" s="105"/>
      <c r="E33" s="33"/>
      <c r="F33" s="18">
        <v>650000</v>
      </c>
      <c r="G33" s="18">
        <f>SUM(E33:F33)</f>
        <v>650000</v>
      </c>
      <c r="H33" s="18"/>
      <c r="I33" s="18">
        <v>0</v>
      </c>
      <c r="J33" s="18">
        <f>SUM(H33:I33)</f>
        <v>0</v>
      </c>
      <c r="K33" s="18">
        <f>SUM(H33)-E33</f>
        <v>0</v>
      </c>
      <c r="L33" s="18">
        <f>SUM(I33)-F33</f>
        <v>-650000</v>
      </c>
      <c r="M33" s="18">
        <f>SUM(K33:L33)</f>
        <v>-650000</v>
      </c>
    </row>
    <row r="34" spans="1:15" ht="10.5" customHeight="1" x14ac:dyDescent="0.25">
      <c r="A34" s="41"/>
      <c r="B34" s="35"/>
      <c r="C34" s="35"/>
      <c r="D34" s="35"/>
      <c r="E34" s="42"/>
      <c r="F34" s="43"/>
      <c r="G34" s="43"/>
      <c r="H34" s="43"/>
      <c r="I34" s="43"/>
      <c r="J34" s="43"/>
      <c r="K34" s="43"/>
      <c r="L34" s="43"/>
      <c r="M34" s="44"/>
    </row>
    <row r="35" spans="1:15" ht="29.25" customHeight="1" x14ac:dyDescent="0.25">
      <c r="A35" s="81" t="s">
        <v>53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1:15" ht="29.25" customHeight="1" x14ac:dyDescent="0.25">
      <c r="A36" s="45" t="s">
        <v>54</v>
      </c>
      <c r="B36" s="127" t="s">
        <v>55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9"/>
    </row>
    <row r="37" spans="1:15" ht="20.25" customHeight="1" x14ac:dyDescent="0.25">
      <c r="A37" s="45">
        <v>1</v>
      </c>
      <c r="B37" s="130">
        <v>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</row>
    <row r="38" spans="1:15" ht="88.5" customHeight="1" x14ac:dyDescent="0.25">
      <c r="A38" s="46"/>
      <c r="B38" s="118" t="s">
        <v>70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O38" s="59"/>
    </row>
    <row r="39" spans="1:15" ht="15.75" customHeight="1" x14ac:dyDescent="0.25">
      <c r="A39" s="1"/>
    </row>
    <row r="40" spans="1:15" ht="21" customHeight="1" x14ac:dyDescent="0.25">
      <c r="A40" s="91" t="s">
        <v>25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5" ht="12.75" customHeight="1" x14ac:dyDescent="0.25">
      <c r="M41" s="28" t="s">
        <v>18</v>
      </c>
    </row>
    <row r="42" spans="1:15" ht="6" customHeight="1" x14ac:dyDescent="0.25">
      <c r="A42" s="1"/>
    </row>
    <row r="43" spans="1:15" ht="31.5" customHeight="1" x14ac:dyDescent="0.25">
      <c r="A43" s="101" t="s">
        <v>1</v>
      </c>
      <c r="B43" s="92" t="s">
        <v>26</v>
      </c>
      <c r="C43" s="93"/>
      <c r="D43" s="94"/>
      <c r="E43" s="98" t="s">
        <v>10</v>
      </c>
      <c r="F43" s="99"/>
      <c r="G43" s="100"/>
      <c r="H43" s="98" t="s">
        <v>24</v>
      </c>
      <c r="I43" s="99"/>
      <c r="J43" s="100"/>
      <c r="K43" s="98" t="s">
        <v>11</v>
      </c>
      <c r="L43" s="99"/>
      <c r="M43" s="100"/>
    </row>
    <row r="44" spans="1:15" ht="33.75" customHeight="1" x14ac:dyDescent="0.25">
      <c r="A44" s="102"/>
      <c r="B44" s="95"/>
      <c r="C44" s="96"/>
      <c r="D44" s="97"/>
      <c r="E44" s="3" t="s">
        <v>12</v>
      </c>
      <c r="F44" s="3" t="s">
        <v>13</v>
      </c>
      <c r="G44" s="3" t="s">
        <v>14</v>
      </c>
      <c r="H44" s="3" t="s">
        <v>12</v>
      </c>
      <c r="I44" s="3" t="s">
        <v>13</v>
      </c>
      <c r="J44" s="3" t="s">
        <v>14</v>
      </c>
      <c r="K44" s="3" t="s">
        <v>12</v>
      </c>
      <c r="L44" s="3" t="s">
        <v>13</v>
      </c>
      <c r="M44" s="3" t="s">
        <v>14</v>
      </c>
    </row>
    <row r="45" spans="1:15" x14ac:dyDescent="0.25">
      <c r="A45" s="3">
        <v>1</v>
      </c>
      <c r="B45" s="98">
        <v>2</v>
      </c>
      <c r="C45" s="99"/>
      <c r="D45" s="100"/>
      <c r="E45" s="3">
        <v>3</v>
      </c>
      <c r="F45" s="3">
        <v>4</v>
      </c>
      <c r="G45" s="3">
        <v>5</v>
      </c>
      <c r="H45" s="3">
        <v>6</v>
      </c>
      <c r="I45" s="3">
        <v>7</v>
      </c>
      <c r="J45" s="3">
        <v>8</v>
      </c>
      <c r="K45" s="3">
        <v>9</v>
      </c>
      <c r="L45" s="3">
        <v>10</v>
      </c>
      <c r="M45" s="3">
        <v>11</v>
      </c>
    </row>
    <row r="46" spans="1:15" ht="65.25" customHeight="1" x14ac:dyDescent="0.25">
      <c r="A46" s="16">
        <v>1</v>
      </c>
      <c r="B46" s="103" t="s">
        <v>71</v>
      </c>
      <c r="C46" s="104"/>
      <c r="D46" s="105"/>
      <c r="E46" s="64">
        <v>0</v>
      </c>
      <c r="F46" s="16">
        <v>23631150</v>
      </c>
      <c r="G46" s="18">
        <f>SUM(E46:F46)</f>
        <v>23631150</v>
      </c>
      <c r="H46" s="64">
        <v>0</v>
      </c>
      <c r="I46" s="16">
        <v>23631150</v>
      </c>
      <c r="J46" s="18">
        <f>SUM(H46:I46)</f>
        <v>23631150</v>
      </c>
      <c r="K46" s="18">
        <f>SUM(H46)-E46</f>
        <v>0</v>
      </c>
      <c r="L46" s="18">
        <f>SUM(I46)-F46</f>
        <v>0</v>
      </c>
      <c r="M46" s="18">
        <f>SUM(K46:L46)</f>
        <v>0</v>
      </c>
    </row>
    <row r="47" spans="1:15" ht="66.75" customHeight="1" x14ac:dyDescent="0.25">
      <c r="A47" s="17">
        <v>2</v>
      </c>
      <c r="B47" s="103" t="s">
        <v>72</v>
      </c>
      <c r="C47" s="104"/>
      <c r="D47" s="105"/>
      <c r="E47" s="18">
        <v>0</v>
      </c>
      <c r="F47" s="18">
        <v>650000</v>
      </c>
      <c r="G47" s="18">
        <f>SUM(E47:F47)</f>
        <v>650000</v>
      </c>
      <c r="H47" s="18">
        <v>0</v>
      </c>
      <c r="I47" s="18">
        <v>0</v>
      </c>
      <c r="J47" s="18">
        <f>SUM(H47:I47)</f>
        <v>0</v>
      </c>
      <c r="K47" s="18">
        <f>SUM(H47)-E47</f>
        <v>0</v>
      </c>
      <c r="L47" s="18">
        <f>SUM(I47)-F47</f>
        <v>-650000</v>
      </c>
      <c r="M47" s="18">
        <f>SUM(K47:L47)</f>
        <v>-650000</v>
      </c>
    </row>
    <row r="48" spans="1:15" ht="13.5" customHeight="1" x14ac:dyDescent="0.25">
      <c r="A48" s="1"/>
    </row>
    <row r="49" spans="1:13" x14ac:dyDescent="0.25">
      <c r="A49" s="5" t="s">
        <v>27</v>
      </c>
    </row>
    <row r="50" spans="1:13" x14ac:dyDescent="0.25">
      <c r="A50" s="47" t="s">
        <v>56</v>
      </c>
    </row>
    <row r="51" spans="1:13" ht="53.25" customHeight="1" x14ac:dyDescent="0.25">
      <c r="A51" s="101" t="s">
        <v>1</v>
      </c>
      <c r="B51" s="101" t="s">
        <v>15</v>
      </c>
      <c r="C51" s="101" t="s">
        <v>3</v>
      </c>
      <c r="D51" s="101" t="s">
        <v>4</v>
      </c>
      <c r="E51" s="98" t="s">
        <v>10</v>
      </c>
      <c r="F51" s="99"/>
      <c r="G51" s="100"/>
      <c r="H51" s="98" t="s">
        <v>28</v>
      </c>
      <c r="I51" s="99"/>
      <c r="J51" s="100"/>
      <c r="K51" s="98" t="s">
        <v>11</v>
      </c>
      <c r="L51" s="99"/>
      <c r="M51" s="100"/>
    </row>
    <row r="52" spans="1:13" ht="30.75" customHeight="1" x14ac:dyDescent="0.25">
      <c r="A52" s="102"/>
      <c r="B52" s="102"/>
      <c r="C52" s="102"/>
      <c r="D52" s="102"/>
      <c r="E52" s="3" t="s">
        <v>12</v>
      </c>
      <c r="F52" s="3" t="s">
        <v>13</v>
      </c>
      <c r="G52" s="3" t="s">
        <v>14</v>
      </c>
      <c r="H52" s="3" t="s">
        <v>12</v>
      </c>
      <c r="I52" s="3" t="s">
        <v>13</v>
      </c>
      <c r="J52" s="3" t="s">
        <v>14</v>
      </c>
      <c r="K52" s="3" t="s">
        <v>12</v>
      </c>
      <c r="L52" s="3" t="s">
        <v>13</v>
      </c>
      <c r="M52" s="3" t="s">
        <v>14</v>
      </c>
    </row>
    <row r="53" spans="1:13" x14ac:dyDescent="0.25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  <c r="G53" s="3">
        <v>7</v>
      </c>
      <c r="H53" s="3">
        <v>8</v>
      </c>
      <c r="I53" s="3">
        <v>9</v>
      </c>
      <c r="J53" s="3">
        <v>10</v>
      </c>
      <c r="K53" s="3">
        <v>11</v>
      </c>
      <c r="L53" s="3">
        <v>12</v>
      </c>
      <c r="M53" s="3">
        <v>13</v>
      </c>
    </row>
    <row r="54" spans="1:13" x14ac:dyDescent="0.25">
      <c r="A54" s="3">
        <v>1</v>
      </c>
      <c r="B54" s="11" t="s">
        <v>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78.75" x14ac:dyDescent="0.25">
      <c r="A55" s="16"/>
      <c r="B55" s="65" t="s">
        <v>73</v>
      </c>
      <c r="C55" s="34" t="s">
        <v>40</v>
      </c>
      <c r="D55" s="34" t="s">
        <v>75</v>
      </c>
      <c r="E55" s="61">
        <v>0</v>
      </c>
      <c r="F55" s="34">
        <v>23631150</v>
      </c>
      <c r="G55" s="18">
        <f>SUM(E55:F55)</f>
        <v>23631150</v>
      </c>
      <c r="H55" s="66">
        <v>0</v>
      </c>
      <c r="I55" s="34">
        <v>23631150</v>
      </c>
      <c r="J55" s="18">
        <f>SUM(H55:I55)</f>
        <v>23631150</v>
      </c>
      <c r="K55" s="61">
        <f t="shared" ref="K55:L57" si="0">H55-E55</f>
        <v>0</v>
      </c>
      <c r="L55" s="61">
        <f t="shared" si="0"/>
        <v>0</v>
      </c>
      <c r="M55" s="18">
        <f>K55+L55</f>
        <v>0</v>
      </c>
    </row>
    <row r="56" spans="1:13" ht="69" customHeight="1" x14ac:dyDescent="0.25">
      <c r="A56" s="16"/>
      <c r="B56" s="65" t="s">
        <v>74</v>
      </c>
      <c r="C56" s="34" t="s">
        <v>40</v>
      </c>
      <c r="D56" s="34" t="s">
        <v>76</v>
      </c>
      <c r="E56" s="61">
        <v>0</v>
      </c>
      <c r="F56" s="34">
        <v>23631150</v>
      </c>
      <c r="G56" s="18">
        <f>SUM(E56:F56)</f>
        <v>23631150</v>
      </c>
      <c r="H56" s="66">
        <v>0</v>
      </c>
      <c r="I56" s="34">
        <v>23631150</v>
      </c>
      <c r="J56" s="18">
        <f>SUM(H56:I56)</f>
        <v>23631150</v>
      </c>
      <c r="K56" s="61">
        <f t="shared" si="0"/>
        <v>0</v>
      </c>
      <c r="L56" s="61">
        <f t="shared" si="0"/>
        <v>0</v>
      </c>
      <c r="M56" s="18">
        <f>K56+L56</f>
        <v>0</v>
      </c>
    </row>
    <row r="57" spans="1:13" ht="112.5" customHeight="1" x14ac:dyDescent="0.25">
      <c r="A57" s="12"/>
      <c r="B57" s="24" t="s">
        <v>77</v>
      </c>
      <c r="C57" s="17" t="s">
        <v>40</v>
      </c>
      <c r="D57" s="34" t="s">
        <v>75</v>
      </c>
      <c r="E57" s="61">
        <v>0</v>
      </c>
      <c r="F57" s="18">
        <v>650000</v>
      </c>
      <c r="G57" s="18">
        <f>SUM(E57:F57)</f>
        <v>650000</v>
      </c>
      <c r="H57" s="66">
        <v>0</v>
      </c>
      <c r="I57" s="18">
        <v>0</v>
      </c>
      <c r="J57" s="18">
        <f>SUM(H57:I57)</f>
        <v>0</v>
      </c>
      <c r="K57" s="61">
        <f t="shared" si="0"/>
        <v>0</v>
      </c>
      <c r="L57" s="61">
        <f t="shared" si="0"/>
        <v>-650000</v>
      </c>
      <c r="M57" s="18">
        <f>K57+L57</f>
        <v>-650000</v>
      </c>
    </row>
    <row r="58" spans="1:13" ht="15.75" customHeight="1" x14ac:dyDescent="0.25">
      <c r="A58" s="3">
        <v>2</v>
      </c>
      <c r="B58" s="11" t="s">
        <v>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72" customHeight="1" x14ac:dyDescent="0.25">
      <c r="A59" s="16"/>
      <c r="B59" s="65" t="s">
        <v>78</v>
      </c>
      <c r="C59" s="34" t="s">
        <v>60</v>
      </c>
      <c r="D59" s="16" t="str">
        <f>D56</f>
        <v xml:space="preserve">лист - звернення </v>
      </c>
      <c r="E59" s="16">
        <v>0</v>
      </c>
      <c r="F59" s="16">
        <v>9</v>
      </c>
      <c r="G59" s="20">
        <f>E59+F59</f>
        <v>9</v>
      </c>
      <c r="H59" s="16">
        <v>0</v>
      </c>
      <c r="I59" s="16">
        <v>9</v>
      </c>
      <c r="J59" s="48">
        <f>H59+I59</f>
        <v>9</v>
      </c>
      <c r="K59" s="16">
        <v>0</v>
      </c>
      <c r="L59" s="67">
        <f>J59-G59</f>
        <v>0</v>
      </c>
      <c r="M59" s="25">
        <f>SUM(K59:L59)</f>
        <v>0</v>
      </c>
    </row>
    <row r="60" spans="1:13" ht="96" customHeight="1" x14ac:dyDescent="0.25">
      <c r="A60" s="32"/>
      <c r="B60" s="19" t="s">
        <v>79</v>
      </c>
      <c r="C60" s="34" t="s">
        <v>60</v>
      </c>
      <c r="D60" s="16" t="str">
        <f>D57</f>
        <v>лист - звернення, розрахунок</v>
      </c>
      <c r="E60" s="20" t="s">
        <v>80</v>
      </c>
      <c r="F60" s="20" t="s">
        <v>61</v>
      </c>
      <c r="G60" s="20">
        <f>E60+F60</f>
        <v>1</v>
      </c>
      <c r="H60" s="48">
        <v>0</v>
      </c>
      <c r="I60" s="48">
        <v>0</v>
      </c>
      <c r="J60" s="48">
        <f>H60+I60</f>
        <v>0</v>
      </c>
      <c r="K60" s="25">
        <f>SUM(H60)-E60</f>
        <v>0</v>
      </c>
      <c r="L60" s="67">
        <f>J60-G60</f>
        <v>-1</v>
      </c>
      <c r="M60" s="25">
        <f>SUM(K60:L60)</f>
        <v>-1</v>
      </c>
    </row>
    <row r="61" spans="1:13" ht="20.25" customHeight="1" x14ac:dyDescent="0.25">
      <c r="A61" s="16">
        <v>3</v>
      </c>
      <c r="B61" s="11" t="s">
        <v>86</v>
      </c>
      <c r="C61" s="34"/>
      <c r="D61" s="16"/>
      <c r="E61" s="20"/>
      <c r="F61" s="20"/>
      <c r="G61" s="20"/>
      <c r="H61" s="48"/>
      <c r="I61" s="48"/>
      <c r="J61" s="48"/>
      <c r="K61" s="25"/>
      <c r="L61" s="67"/>
      <c r="M61" s="25"/>
    </row>
    <row r="62" spans="1:13" ht="166.5" customHeight="1" x14ac:dyDescent="0.25">
      <c r="A62" s="32"/>
      <c r="B62" s="19" t="s">
        <v>87</v>
      </c>
      <c r="C62" s="34" t="s">
        <v>38</v>
      </c>
      <c r="D62" s="32" t="s">
        <v>41</v>
      </c>
      <c r="E62" s="16">
        <v>0</v>
      </c>
      <c r="F62" s="16">
        <v>100</v>
      </c>
      <c r="G62" s="20">
        <f>E62+F62</f>
        <v>100</v>
      </c>
      <c r="H62" s="48">
        <v>0</v>
      </c>
      <c r="I62" s="48">
        <v>100</v>
      </c>
      <c r="J62" s="71">
        <f>H62+I62</f>
        <v>100</v>
      </c>
      <c r="K62" s="71">
        <f t="shared" ref="K62:L64" si="1">SUM(H62)-E62</f>
        <v>0</v>
      </c>
      <c r="L62" s="71">
        <f t="shared" si="1"/>
        <v>0</v>
      </c>
      <c r="M62" s="71">
        <f>SUM(K62:L62)</f>
        <v>0</v>
      </c>
    </row>
    <row r="63" spans="1:13" ht="58.5" customHeight="1" x14ac:dyDescent="0.25">
      <c r="A63" s="32"/>
      <c r="B63" s="19" t="s">
        <v>88</v>
      </c>
      <c r="C63" s="34" t="s">
        <v>40</v>
      </c>
      <c r="D63" s="32" t="s">
        <v>41</v>
      </c>
      <c r="E63" s="16">
        <v>0</v>
      </c>
      <c r="F63" s="61">
        <f>ROUND(F56/F59,2)</f>
        <v>2625683.33</v>
      </c>
      <c r="G63" s="20">
        <f>E63+F63</f>
        <v>2625683.33</v>
      </c>
      <c r="H63" s="48">
        <v>0</v>
      </c>
      <c r="I63" s="48">
        <f>ROUND(I55/I59,2)</f>
        <v>2625683.33</v>
      </c>
      <c r="J63" s="71">
        <f>H63+I63</f>
        <v>2625683.33</v>
      </c>
      <c r="K63" s="71">
        <f t="shared" si="1"/>
        <v>0</v>
      </c>
      <c r="L63" s="71">
        <f t="shared" si="1"/>
        <v>0</v>
      </c>
      <c r="M63" s="71">
        <f>SUM(K63:L63)</f>
        <v>0</v>
      </c>
    </row>
    <row r="64" spans="1:13" ht="111.75" customHeight="1" x14ac:dyDescent="0.25">
      <c r="A64" s="32"/>
      <c r="B64" s="19" t="s">
        <v>89</v>
      </c>
      <c r="C64" s="34" t="s">
        <v>40</v>
      </c>
      <c r="D64" s="32" t="s">
        <v>41</v>
      </c>
      <c r="E64" s="16">
        <v>0</v>
      </c>
      <c r="F64" s="61">
        <f>ROUND(F57/F60,2)</f>
        <v>650000</v>
      </c>
      <c r="G64" s="61">
        <f>E64+F64</f>
        <v>650000</v>
      </c>
      <c r="H64" s="48"/>
      <c r="I64" s="48">
        <v>0</v>
      </c>
      <c r="J64" s="71">
        <f>H64+I64</f>
        <v>0</v>
      </c>
      <c r="K64" s="71">
        <f t="shared" si="1"/>
        <v>0</v>
      </c>
      <c r="L64" s="71">
        <f t="shared" si="1"/>
        <v>-650000</v>
      </c>
      <c r="M64" s="71">
        <f>SUM(K64:L64)</f>
        <v>-650000</v>
      </c>
    </row>
    <row r="65" spans="1:13" ht="15.75" customHeight="1" x14ac:dyDescent="0.25">
      <c r="A65" s="3">
        <v>4</v>
      </c>
      <c r="B65" s="11" t="s">
        <v>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13.25" customHeight="1" x14ac:dyDescent="0.25">
      <c r="A66" s="16"/>
      <c r="B66" s="69" t="s">
        <v>81</v>
      </c>
      <c r="C66" s="26" t="s">
        <v>38</v>
      </c>
      <c r="D66" s="32" t="s">
        <v>41</v>
      </c>
      <c r="E66" s="16">
        <v>0</v>
      </c>
      <c r="F66" s="16">
        <v>31</v>
      </c>
      <c r="G66" s="70">
        <f>E66+F66</f>
        <v>31</v>
      </c>
      <c r="H66" s="16">
        <v>0</v>
      </c>
      <c r="I66" s="16">
        <v>31</v>
      </c>
      <c r="J66" s="27">
        <f>H66+I66</f>
        <v>31</v>
      </c>
      <c r="K66" s="27">
        <f>SUM(H66)-E66</f>
        <v>0</v>
      </c>
      <c r="L66" s="27">
        <f>SUM(I66)-F66</f>
        <v>0</v>
      </c>
      <c r="M66" s="27">
        <f>SUM(K66:L66)</f>
        <v>0</v>
      </c>
    </row>
    <row r="67" spans="1:13" ht="93.75" customHeight="1" x14ac:dyDescent="0.25">
      <c r="A67" s="23"/>
      <c r="B67" s="68" t="s">
        <v>82</v>
      </c>
      <c r="C67" s="26" t="s">
        <v>38</v>
      </c>
      <c r="D67" s="23" t="s">
        <v>41</v>
      </c>
      <c r="E67" s="23">
        <v>0</v>
      </c>
      <c r="F67" s="23">
        <v>100</v>
      </c>
      <c r="G67" s="70">
        <f>E67+F67</f>
        <v>100</v>
      </c>
      <c r="H67" s="27">
        <v>0</v>
      </c>
      <c r="I67" s="27">
        <v>0</v>
      </c>
      <c r="J67" s="27">
        <f>H67+I67</f>
        <v>0</v>
      </c>
      <c r="K67" s="27">
        <f>SUM(H67)-E67</f>
        <v>0</v>
      </c>
      <c r="L67" s="27">
        <f>SUM(I67)-F67</f>
        <v>-100</v>
      </c>
      <c r="M67" s="27">
        <f>SUM(K67:L67)</f>
        <v>-100</v>
      </c>
    </row>
    <row r="68" spans="1:13" ht="21" customHeight="1" x14ac:dyDescent="0.25">
      <c r="A68" s="103" t="s">
        <v>57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5"/>
    </row>
    <row r="69" spans="1:13" ht="57.75" customHeight="1" x14ac:dyDescent="0.25">
      <c r="A69" s="50" t="s">
        <v>54</v>
      </c>
      <c r="B69" s="50" t="s">
        <v>15</v>
      </c>
      <c r="C69" s="50" t="s">
        <v>3</v>
      </c>
      <c r="D69" s="106" t="s">
        <v>58</v>
      </c>
      <c r="E69" s="106"/>
      <c r="F69" s="106"/>
      <c r="G69" s="106"/>
      <c r="H69" s="106"/>
      <c r="I69" s="106"/>
      <c r="J69" s="106"/>
      <c r="K69" s="106"/>
      <c r="L69" s="106"/>
      <c r="M69" s="106"/>
    </row>
    <row r="70" spans="1:13" ht="20.25" customHeight="1" x14ac:dyDescent="0.25">
      <c r="A70" s="49">
        <v>1</v>
      </c>
      <c r="B70" s="49">
        <v>2</v>
      </c>
      <c r="C70" s="49">
        <v>3</v>
      </c>
      <c r="D70" s="87">
        <v>4</v>
      </c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18" customHeight="1" x14ac:dyDescent="0.25">
      <c r="A71" s="49">
        <v>1</v>
      </c>
      <c r="B71" s="72" t="s">
        <v>5</v>
      </c>
      <c r="C71" s="49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66.75" customHeight="1" x14ac:dyDescent="0.25">
      <c r="A72" s="62"/>
      <c r="B72" s="52" t="str">
        <f t="shared" ref="B72:C74" si="2">B55</f>
        <v xml:space="preserve">обсяг передбачених видатків на придбання автобусів </v>
      </c>
      <c r="C72" s="13" t="str">
        <f t="shared" si="2"/>
        <v>грн</v>
      </c>
      <c r="D72" s="109" t="s">
        <v>84</v>
      </c>
      <c r="E72" s="109"/>
      <c r="F72" s="109"/>
      <c r="G72" s="109"/>
      <c r="H72" s="109"/>
      <c r="I72" s="109"/>
      <c r="J72" s="109"/>
      <c r="K72" s="109"/>
      <c r="L72" s="109"/>
      <c r="M72" s="109"/>
    </row>
    <row r="73" spans="1:13" ht="68.25" customHeight="1" x14ac:dyDescent="0.25">
      <c r="A73" s="62"/>
      <c r="B73" s="52" t="str">
        <f t="shared" si="2"/>
        <v>загальний обсяг видатків на придбання 9 автобусів</v>
      </c>
      <c r="C73" s="13" t="str">
        <f t="shared" si="2"/>
        <v>грн</v>
      </c>
      <c r="D73" s="109" t="s">
        <v>85</v>
      </c>
      <c r="E73" s="109"/>
      <c r="F73" s="109"/>
      <c r="G73" s="109"/>
      <c r="H73" s="109"/>
      <c r="I73" s="109"/>
      <c r="J73" s="109"/>
      <c r="K73" s="109"/>
      <c r="L73" s="109"/>
      <c r="M73" s="109"/>
    </row>
    <row r="74" spans="1:13" ht="123.75" customHeight="1" x14ac:dyDescent="0.25">
      <c r="A74" s="51"/>
      <c r="B74" s="24" t="str">
        <f t="shared" si="2"/>
        <v>загальний обсяг видатків на придбання 1 джерела резервного живлення (генератора дизельного в комплекті)</v>
      </c>
      <c r="C74" s="32" t="str">
        <f t="shared" si="2"/>
        <v>грн</v>
      </c>
      <c r="D74" s="109" t="s">
        <v>98</v>
      </c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3" ht="18" customHeight="1" x14ac:dyDescent="0.25">
      <c r="A75" s="49">
        <v>2</v>
      </c>
      <c r="B75" s="72" t="s">
        <v>6</v>
      </c>
      <c r="C75" s="49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1:13" ht="54" customHeight="1" x14ac:dyDescent="0.25">
      <c r="A76" s="49"/>
      <c r="B76" s="52" t="str">
        <f>B59</f>
        <v xml:space="preserve">кількість автобусів, що планується придбати </v>
      </c>
      <c r="C76" s="51" t="str">
        <f>C60</f>
        <v>од.</v>
      </c>
      <c r="D76" s="76" t="s">
        <v>90</v>
      </c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96" customHeight="1" x14ac:dyDescent="0.25">
      <c r="A77" s="63"/>
      <c r="B77" s="52" t="str">
        <f>B60</f>
        <v>кількість джерел резервного живлення (генератора дизельного в комплекті)</v>
      </c>
      <c r="C77" s="74" t="str">
        <f>C60</f>
        <v>од.</v>
      </c>
      <c r="D77" s="76" t="s">
        <v>91</v>
      </c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8.75" customHeight="1" x14ac:dyDescent="0.25">
      <c r="A78" s="63">
        <v>3</v>
      </c>
      <c r="B78" s="75" t="s">
        <v>86</v>
      </c>
      <c r="C78" s="51"/>
      <c r="D78" s="77"/>
      <c r="E78" s="78"/>
      <c r="F78" s="78"/>
      <c r="G78" s="78"/>
      <c r="H78" s="78"/>
      <c r="I78" s="78"/>
      <c r="J78" s="78"/>
      <c r="K78" s="78"/>
      <c r="L78" s="78"/>
      <c r="M78" s="79"/>
    </row>
    <row r="79" spans="1:13" ht="155.25" customHeight="1" x14ac:dyDescent="0.25">
      <c r="A79" s="63"/>
      <c r="B79" s="52" t="str">
        <f t="shared" ref="B79:C81" si="3">B62</f>
        <v>відсоток забезпеченості фінансовим ресурсом на придбання автобусів відповідно до загальної суми на придбання автобусів</v>
      </c>
      <c r="C79" s="74" t="str">
        <f t="shared" si="3"/>
        <v>%</v>
      </c>
      <c r="D79" s="76" t="s">
        <v>92</v>
      </c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48" customHeight="1" x14ac:dyDescent="0.25">
      <c r="A80" s="63"/>
      <c r="B80" s="52" t="str">
        <f t="shared" si="3"/>
        <v xml:space="preserve">середня вартість придбання 1 автобуса </v>
      </c>
      <c r="C80" s="74" t="str">
        <f t="shared" si="3"/>
        <v>грн</v>
      </c>
      <c r="D80" s="76" t="s">
        <v>93</v>
      </c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08" customHeight="1" x14ac:dyDescent="0.25">
      <c r="A81" s="63"/>
      <c r="B81" s="52" t="str">
        <f t="shared" si="3"/>
        <v>середня вартість придбання 1 джерела резервного живлення (генератора дизельного в комплекті)</v>
      </c>
      <c r="C81" s="74" t="str">
        <f t="shared" si="3"/>
        <v>грн</v>
      </c>
      <c r="D81" s="76" t="s">
        <v>94</v>
      </c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6.5" customHeight="1" x14ac:dyDescent="0.25">
      <c r="A82" s="49">
        <v>3</v>
      </c>
      <c r="B82" s="73" t="s">
        <v>7</v>
      </c>
      <c r="C82" s="49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1:13" ht="102" customHeight="1" x14ac:dyDescent="0.25">
      <c r="A83" s="63"/>
      <c r="B83" s="54" t="str">
        <f>B66</f>
        <v>відсоток оновлення автобусів терміном експлуатації до 6 років до загальної кількості автобусів на підприємстві</v>
      </c>
      <c r="C83" s="13" t="str">
        <f>C66</f>
        <v>%</v>
      </c>
      <c r="D83" s="76" t="s">
        <v>95</v>
      </c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100.5" customHeight="1" x14ac:dyDescent="0.25">
      <c r="A84" s="49"/>
      <c r="B84" s="54" t="str">
        <f>B67</f>
        <v>відсоток забезпеченості резервного електроживлення за допомогою генератора</v>
      </c>
      <c r="C84" s="51" t="str">
        <f>C67</f>
        <v>%</v>
      </c>
      <c r="D84" s="76" t="s">
        <v>96</v>
      </c>
      <c r="E84" s="76"/>
      <c r="F84" s="76"/>
      <c r="G84" s="76"/>
      <c r="H84" s="76"/>
      <c r="I84" s="76"/>
      <c r="J84" s="76"/>
      <c r="K84" s="76"/>
      <c r="L84" s="76"/>
      <c r="M84" s="76"/>
    </row>
    <row r="85" spans="1:13" ht="15.75" customHeight="1" x14ac:dyDescent="0.25">
      <c r="A85" s="53"/>
      <c r="B85" s="55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8"/>
    </row>
    <row r="86" spans="1:13" ht="17.25" customHeight="1" x14ac:dyDescent="0.25">
      <c r="A86" s="88" t="s">
        <v>59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90"/>
    </row>
    <row r="87" spans="1:13" ht="42" customHeight="1" x14ac:dyDescent="0.25">
      <c r="A87" s="84" t="s">
        <v>97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6"/>
    </row>
    <row r="88" spans="1:13" ht="9.75" customHeight="1" x14ac:dyDescent="0.25">
      <c r="A88" s="60"/>
    </row>
    <row r="89" spans="1:13" ht="19.5" customHeight="1" x14ac:dyDescent="0.25">
      <c r="A89" s="5" t="s">
        <v>29</v>
      </c>
      <c r="B89" s="5"/>
      <c r="C89" s="5"/>
      <c r="D89" s="5"/>
    </row>
    <row r="90" spans="1:13" ht="51" customHeight="1" x14ac:dyDescent="0.25">
      <c r="A90" s="81" t="s">
        <v>83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3"/>
    </row>
    <row r="91" spans="1:13" ht="19.5" hidden="1" customHeight="1" x14ac:dyDescent="0.25">
      <c r="A91" s="14" t="s">
        <v>46</v>
      </c>
      <c r="B91" s="14"/>
      <c r="C91" s="14"/>
      <c r="D91" s="14"/>
      <c r="E91" s="15"/>
      <c r="F91" s="15"/>
    </row>
    <row r="92" spans="1:13" ht="20.25" customHeight="1" x14ac:dyDescent="0.25">
      <c r="A92" s="37"/>
      <c r="B92" s="37"/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</row>
    <row r="93" spans="1:13" ht="18" customHeight="1" x14ac:dyDescent="0.25">
      <c r="A93" s="39" t="s">
        <v>50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8" customHeight="1" x14ac:dyDescent="0.25">
      <c r="A94" s="39" t="s">
        <v>51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8" customHeight="1" x14ac:dyDescent="0.25">
      <c r="A95" s="39" t="s">
        <v>52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21" customHeight="1" x14ac:dyDescent="0.2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5.75" customHeight="1" x14ac:dyDescent="0.25">
      <c r="A97" s="111" t="s">
        <v>42</v>
      </c>
      <c r="B97" s="111"/>
      <c r="C97" s="111"/>
      <c r="D97" s="111"/>
      <c r="E97" s="111"/>
    </row>
    <row r="98" spans="1:13" x14ac:dyDescent="0.25">
      <c r="A98" s="111"/>
      <c r="B98" s="111"/>
      <c r="C98" s="111"/>
      <c r="D98" s="111"/>
      <c r="E98" s="111"/>
      <c r="G98" s="116"/>
      <c r="H98" s="116"/>
      <c r="J98" s="107" t="s">
        <v>44</v>
      </c>
      <c r="K98" s="107"/>
      <c r="L98" s="107"/>
      <c r="M98" s="107"/>
    </row>
    <row r="99" spans="1:13" x14ac:dyDescent="0.25">
      <c r="A99" s="6"/>
      <c r="B99" s="6"/>
      <c r="C99" s="6"/>
      <c r="D99" s="6"/>
      <c r="E99" s="6"/>
      <c r="G99" s="110" t="s">
        <v>8</v>
      </c>
      <c r="H99" s="110"/>
      <c r="J99" s="108" t="s">
        <v>48</v>
      </c>
      <c r="K99" s="108"/>
      <c r="L99" s="108"/>
      <c r="M99" s="108"/>
    </row>
    <row r="100" spans="1:13" ht="15.75" customHeight="1" x14ac:dyDescent="0.25">
      <c r="A100" s="111" t="s">
        <v>37</v>
      </c>
      <c r="B100" s="111"/>
      <c r="C100" s="111"/>
      <c r="D100" s="111"/>
      <c r="E100" s="111"/>
      <c r="G100" s="116"/>
      <c r="H100" s="116"/>
      <c r="J100" s="107" t="s">
        <v>45</v>
      </c>
      <c r="K100" s="107"/>
      <c r="L100" s="107"/>
      <c r="M100" s="107"/>
    </row>
    <row r="101" spans="1:13" x14ac:dyDescent="0.25">
      <c r="A101" s="111"/>
      <c r="B101" s="111"/>
      <c r="C101" s="111"/>
      <c r="D101" s="111"/>
      <c r="E101" s="111"/>
      <c r="G101" s="110" t="s">
        <v>8</v>
      </c>
      <c r="H101" s="110"/>
      <c r="J101" s="108" t="s">
        <v>48</v>
      </c>
      <c r="K101" s="108"/>
      <c r="L101" s="108"/>
      <c r="M101" s="108"/>
    </row>
  </sheetData>
  <mergeCells count="84">
    <mergeCell ref="B46:D46"/>
    <mergeCell ref="D72:M72"/>
    <mergeCell ref="D73:M73"/>
    <mergeCell ref="J1:M4"/>
    <mergeCell ref="D13:E13"/>
    <mergeCell ref="D11:J11"/>
    <mergeCell ref="A68:M68"/>
    <mergeCell ref="B36:M36"/>
    <mergeCell ref="B37:M37"/>
    <mergeCell ref="A5:M5"/>
    <mergeCell ref="B45:D45"/>
    <mergeCell ref="B29:D30"/>
    <mergeCell ref="A6:M6"/>
    <mergeCell ref="A14:M14"/>
    <mergeCell ref="B23:M23"/>
    <mergeCell ref="B24:M24"/>
    <mergeCell ref="A29:A30"/>
    <mergeCell ref="D8:L8"/>
    <mergeCell ref="B8:C8"/>
    <mergeCell ref="D9:J9"/>
    <mergeCell ref="F12:G12"/>
    <mergeCell ref="B9:C9"/>
    <mergeCell ref="A100:E101"/>
    <mergeCell ref="G98:H98"/>
    <mergeCell ref="G100:H100"/>
    <mergeCell ref="E51:G51"/>
    <mergeCell ref="H51:J51"/>
    <mergeCell ref="G99:H99"/>
    <mergeCell ref="J98:M98"/>
    <mergeCell ref="E43:G43"/>
    <mergeCell ref="H43:J43"/>
    <mergeCell ref="K51:M51"/>
    <mergeCell ref="D51:D52"/>
    <mergeCell ref="D10:L10"/>
    <mergeCell ref="B38:M38"/>
    <mergeCell ref="L28:M28"/>
    <mergeCell ref="B10:C10"/>
    <mergeCell ref="J100:M100"/>
    <mergeCell ref="J101:M101"/>
    <mergeCell ref="H29:J29"/>
    <mergeCell ref="K29:M29"/>
    <mergeCell ref="D70:M70"/>
    <mergeCell ref="D71:M71"/>
    <mergeCell ref="D74:M74"/>
    <mergeCell ref="G101:H101"/>
    <mergeCell ref="J99:M99"/>
    <mergeCell ref="A97:E98"/>
    <mergeCell ref="B47:D47"/>
    <mergeCell ref="B31:D31"/>
    <mergeCell ref="E29:G29"/>
    <mergeCell ref="A35:M35"/>
    <mergeCell ref="A51:A52"/>
    <mergeCell ref="B51:B52"/>
    <mergeCell ref="B11:C11"/>
    <mergeCell ref="A40:M40"/>
    <mergeCell ref="B43:D44"/>
    <mergeCell ref="K43:M43"/>
    <mergeCell ref="A43:A44"/>
    <mergeCell ref="B33:D33"/>
    <mergeCell ref="B16:M16"/>
    <mergeCell ref="H13:K13"/>
    <mergeCell ref="B32:D32"/>
    <mergeCell ref="F13:G13"/>
    <mergeCell ref="B17:M17"/>
    <mergeCell ref="H12:L12"/>
    <mergeCell ref="B20:M20"/>
    <mergeCell ref="B12:C12"/>
    <mergeCell ref="D12:E12"/>
    <mergeCell ref="D81:M81"/>
    <mergeCell ref="D78:M78"/>
    <mergeCell ref="B13:C13"/>
    <mergeCell ref="A90:M90"/>
    <mergeCell ref="A87:M87"/>
    <mergeCell ref="D82:M82"/>
    <mergeCell ref="D84:M84"/>
    <mergeCell ref="A86:M86"/>
    <mergeCell ref="D83:M83"/>
    <mergeCell ref="D77:M77"/>
    <mergeCell ref="D75:M75"/>
    <mergeCell ref="D79:M79"/>
    <mergeCell ref="D80:M80"/>
    <mergeCell ref="D69:M69"/>
    <mergeCell ref="D76:M76"/>
    <mergeCell ref="C51:C52"/>
  </mergeCells>
  <pageMargins left="0.15748031496062992" right="0.15748031496062992" top="0.55118110236220474" bottom="0.39370078740157483" header="0.31496062992125984" footer="0.31496062992125984"/>
  <pageSetup paperSize="9" scale="84" orientation="landscape" r:id="rId1"/>
  <rowBreaks count="3" manualBreakCount="3">
    <brk id="60" max="12" man="1"/>
    <brk id="67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1917450</vt:lpstr>
      <vt:lpstr>'1917450'!Область_друку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2023-02-10T07:44:13Z</cp:lastPrinted>
  <dcterms:created xsi:type="dcterms:W3CDTF">2018-12-28T08:43:53Z</dcterms:created>
  <dcterms:modified xsi:type="dcterms:W3CDTF">2023-02-15T13:27:50Z</dcterms:modified>
</cp:coreProperties>
</file>