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7461" sheetId="1" r:id="rId1"/>
  </sheets>
  <definedNames>
    <definedName name="_xlnm.Print_Area" localSheetId="0">'1417461'!$A$1:$R$102</definedName>
  </definedNames>
  <calcPr calcId="152511"/>
</workbook>
</file>

<file path=xl/calcChain.xml><?xml version="1.0" encoding="utf-8"?>
<calcChain xmlns="http://schemas.openxmlformats.org/spreadsheetml/2006/main">
  <c r="K66" i="1" l="1"/>
  <c r="K40" i="1" s="1"/>
  <c r="Q81" i="1"/>
  <c r="R81" i="1" s="1"/>
  <c r="O81" i="1"/>
  <c r="K81" i="1"/>
  <c r="L81" i="1" s="1"/>
  <c r="T81" i="1"/>
  <c r="O77" i="1"/>
  <c r="L77" i="1"/>
  <c r="K77" i="1"/>
  <c r="Q77" i="1" s="1"/>
  <c r="R77" i="1" s="1"/>
  <c r="O73" i="1"/>
  <c r="Q73" i="1"/>
  <c r="R73" i="1" s="1"/>
  <c r="L73" i="1"/>
  <c r="Q69" i="1"/>
  <c r="R69" i="1" s="1"/>
  <c r="O69" i="1"/>
  <c r="L69" i="1"/>
  <c r="N80" i="1"/>
  <c r="O80" i="1" s="1"/>
  <c r="N67" i="1"/>
  <c r="N79" i="1" s="1"/>
  <c r="O67" i="1"/>
  <c r="K67" i="1"/>
  <c r="K79" i="1" s="1"/>
  <c r="L79" i="1" s="1"/>
  <c r="J55" i="1"/>
  <c r="J56" i="1"/>
  <c r="M56" i="1" s="1"/>
  <c r="N76" i="1"/>
  <c r="O76" i="1" s="1"/>
  <c r="K68" i="1"/>
  <c r="K76" i="1"/>
  <c r="L76" i="1" s="1"/>
  <c r="O72" i="1"/>
  <c r="Q72" i="1"/>
  <c r="R72" i="1" s="1"/>
  <c r="L72" i="1"/>
  <c r="A68" i="1"/>
  <c r="O68" i="1"/>
  <c r="Q71" i="1"/>
  <c r="R71" i="1" s="1"/>
  <c r="O71" i="1"/>
  <c r="L71" i="1"/>
  <c r="A66" i="1"/>
  <c r="K80" i="1"/>
  <c r="L80" i="1" s="1"/>
  <c r="Q68" i="1"/>
  <c r="R68" i="1"/>
  <c r="L68" i="1"/>
  <c r="Q76" i="1"/>
  <c r="R76" i="1"/>
  <c r="P41" i="1"/>
  <c r="G55" i="1"/>
  <c r="G56" i="1"/>
  <c r="N75" i="1"/>
  <c r="O75" i="1" s="1"/>
  <c r="Q67" i="1"/>
  <c r="Q66" i="1" s="1"/>
  <c r="R66" i="1" s="1"/>
  <c r="K75" i="1"/>
  <c r="L75" i="1" s="1"/>
  <c r="L67" i="1"/>
  <c r="L66" i="1"/>
  <c r="O79" i="1" l="1"/>
  <c r="Q79" i="1"/>
  <c r="R79" i="1" s="1"/>
  <c r="K41" i="1"/>
  <c r="L40" i="1"/>
  <c r="N66" i="1"/>
  <c r="M55" i="1"/>
  <c r="R67" i="1"/>
  <c r="Q75" i="1"/>
  <c r="R75" i="1" s="1"/>
  <c r="Q80" i="1"/>
  <c r="R80" i="1" s="1"/>
  <c r="O66" i="1" l="1"/>
  <c r="N40" i="1"/>
  <c r="L41" i="1"/>
  <c r="H55" i="1"/>
  <c r="H56" i="1" l="1"/>
  <c r="I55" i="1"/>
  <c r="I56" i="1" s="1"/>
  <c r="N41" i="1"/>
  <c r="O40" i="1"/>
  <c r="R40" i="1" s="1"/>
  <c r="Q40" i="1"/>
  <c r="Q41" i="1" l="1"/>
  <c r="K55" i="1"/>
  <c r="O41" i="1"/>
  <c r="R41" i="1" s="1"/>
  <c r="N55" i="1" l="1"/>
  <c r="K56" i="1"/>
  <c r="N56" i="1" s="1"/>
  <c r="L55" i="1"/>
  <c r="L56" i="1" l="1"/>
  <c r="O55" i="1"/>
  <c r="O56" i="1" l="1"/>
  <c r="U56" i="1"/>
</calcChain>
</file>

<file path=xl/sharedStrings.xml><?xml version="1.0" encoding="utf-8"?>
<sst xmlns="http://schemas.openxmlformats.org/spreadsheetml/2006/main" count="177" uniqueCount="103">
  <si>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</si>
  <si>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</si>
  <si>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</si>
  <si>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</si>
  <si>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</si>
  <si>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</si>
  <si>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</si>
  <si>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</si>
  <si>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</si>
  <si>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</si>
  <si>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</si>
  <si>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</si>
  <si>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</si>
  <si>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</si>
  <si>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</si>
  <si>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</si>
  <si>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</si>
  <si>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</si>
  <si>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</si>
  <si>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</si>
  <si>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</si>
  <si>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</si>
  <si>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</si>
  <si>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рішення сесії міської ради</t>
  </si>
  <si>
    <t>розрахунково</t>
  </si>
  <si>
    <t>титульний список</t>
  </si>
  <si>
    <t>грн.</t>
  </si>
  <si>
    <t>0456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</si>
  <si>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</si>
  <si>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</si>
  <si>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</si>
  <si>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</si>
  <si>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</si>
  <si>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</si>
  <si>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</si>
  <si>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</si>
  <si>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</si>
  <si>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Касові видатки (надані кредити з бюджету)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</si>
  <si>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</si>
  <si>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</si>
  <si>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</si>
  <si>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</si>
  <si>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</si>
  <si>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</si>
  <si>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Завдання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</si>
  <si>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</si>
  <si>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</si>
  <si>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</si>
  <si>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</si>
  <si>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</si>
  <si>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</si>
  <si>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</si>
  <si>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</si>
  <si>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</si>
  <si>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</si>
  <si>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</si>
  <si>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Результативні показники бюджетної програми та аналіз їх виконання 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</si>
  <si>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</si>
  <si>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</si>
  <si>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>Утримання та розвиток автомобільних доріг та дорожньої інфраструктури за рахунок коштів місцевого бюджету</t>
  </si>
  <si>
    <t>Пояснення: роботи виконані в неповному обсязі, тому що є перехідні об'єкти, які планується продовжити в 2021 р.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</si>
  <si>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</si>
  <si>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</si>
  <si>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</si>
  <si>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</si>
  <si>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</si>
  <si>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</si>
  <si>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</si>
  <si>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Напрями використання бюджетних коштів*</t>
  </si>
  <si>
    <t>відс.</t>
  </si>
  <si>
    <t>Обсяг видатків, в т. ч.: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</si>
  <si>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</si>
  <si>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</si>
  <si>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</si>
  <si>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Василь КАБАЛЬСЬКИЙ</t>
  </si>
  <si>
    <t>(Власне ім'я, ПРІЗВИЩЕ)</t>
  </si>
  <si>
    <t>Наталія ФУР'ЯНОВА</t>
  </si>
  <si>
    <t>Забезпечення проведення капітального ремонту вулично-дорожньої мережі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</si>
  <si>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</si>
  <si>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</si>
  <si>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витрати на реконструкцію під`їзної дороги від вул. Вінницьке шосе до вул. Вінницьке шосе, 18  (індустріальний парк)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</si>
  <si>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</si>
  <si>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</si>
  <si>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</si>
  <si>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</si>
  <si>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</si>
  <si>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</si>
  <si>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</si>
  <si>
    <t>Завдання 1. Забезпечення проведення капітального ремонту вулично-дорожньої мережі</t>
  </si>
  <si>
    <t>Завдання 1. Забезпечення проведення капітального ремонту об`єктів транспортної інфраструктури</t>
  </si>
  <si>
    <t>обсяг видатків на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</t>
  </si>
  <si>
    <t>кількість об'єктів (улаштування закритих водостоків), на яких планується провести капітальний ремонт</t>
  </si>
  <si>
    <t>витрати на капітальний ремонт 1 об'єкту (улаштування закритих водостоків)</t>
  </si>
  <si>
    <t>відсоток передбачених коштів (в т. ч. освоєні кошти в попередніх періодах) на 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 відповідно до кошторису</t>
  </si>
  <si>
    <t>місцевого бюджету на 01.01.2025 року</t>
  </si>
  <si>
    <t>Пояснення: п. 3 через неосвоєння коштів</t>
  </si>
  <si>
    <t>Пояснення: п. 3  роботи не виконані</t>
  </si>
  <si>
    <t>Пояснення: п. 1, 2 - економія коштів, п. 3 - роботи не виконані.</t>
  </si>
  <si>
    <t>9.3. Аналіз стану виконання результативних показників: не освоєні кошти по п. 3 через вищезазначені причини, що в результаті вплинуло на недовиконання інших показників.</t>
  </si>
  <si>
    <t xml:space="preserve">Відхилення видатків пов'язані з тим, що не виготовлені проектні роботи для здійснення капітального ремонту вул. Старокостянтинівське шосе - улаштування закритих водостоків з підключенням до діючих мереж дощової каналізації в м. Хмельницький та економією коштів по інших видах робіт. </t>
  </si>
  <si>
    <t>,</t>
  </si>
  <si>
    <t>Виконання бюджетної програми становить 87,1 % до затверджених призначень в 2024 р.</t>
  </si>
  <si>
    <t xml:space="preserve">Пояснення: п. 2, 3 економія коштів по факту виконаних робіт, п. 4 не виготовлені проектні роботи проектною установою через затримку видачі технічних умов АТ "Укрзалізниця" щодо прокладання мереж дощової каналізації під залізничними коліями.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</si>
</sst>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00"/>
    <numFmt numFmtId="174" formatCode="0.0"/>
    <numFmt numFmtId="183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2" fontId="13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3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Border="1" applyAlignment="1">
      <alignment horizontal="left"/>
    </xf>
    <xf numFmtId="0" fontId="4" fillId="0" borderId="0" xfId="3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 wrapText="1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0" xfId="3" applyFont="1" applyBorder="1"/>
    <xf numFmtId="0" fontId="2" fillId="0" borderId="0" xfId="2" applyFont="1" applyAlignment="1">
      <alignment horizontal="center" vertical="center"/>
    </xf>
    <xf numFmtId="0" fontId="1" fillId="0" borderId="0" xfId="3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4" fontId="13" fillId="0" borderId="0" xfId="2" applyNumberFormat="1" applyFont="1" applyBorder="1" applyAlignment="1">
      <alignment vertical="center" wrapText="1"/>
    </xf>
    <xf numFmtId="0" fontId="9" fillId="0" borderId="0" xfId="0" applyFont="1" applyAlignment="1"/>
    <xf numFmtId="174" fontId="9" fillId="0" borderId="0" xfId="0" applyNumberFormat="1" applyFont="1"/>
    <xf numFmtId="4" fontId="2" fillId="0" borderId="0" xfId="0" applyNumberFormat="1" applyFont="1" applyFill="1" applyBorder="1" applyAlignment="1">
      <alignment vertical="center" wrapText="1"/>
    </xf>
    <xf numFmtId="0" fontId="15" fillId="0" borderId="0" xfId="0" applyFont="1"/>
    <xf numFmtId="4" fontId="12" fillId="2" borderId="0" xfId="0" applyNumberFormat="1" applyFont="1" applyFill="1" applyBorder="1" applyAlignment="1">
      <alignment horizontal="left" wrapText="1"/>
    </xf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Border="1"/>
    <xf numFmtId="0" fontId="2" fillId="3" borderId="5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3" fontId="12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Border="1" applyAlignment="1">
      <alignment horizontal="center" vertical="center"/>
    </xf>
    <xf numFmtId="0" fontId="2" fillId="0" borderId="0" xfId="1" applyFont="1" applyFill="1" applyAlignment="1"/>
    <xf numFmtId="4" fontId="12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justify" wrapText="1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2" fontId="2" fillId="0" borderId="3" xfId="3" applyNumberFormat="1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/>
    </xf>
    <xf numFmtId="49" fontId="2" fillId="0" borderId="4" xfId="3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4" fontId="12" fillId="2" borderId="0" xfId="0" applyNumberFormat="1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14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abSelected="1" view="pageBreakPreview" zoomScale="90" zoomScaleNormal="100" zoomScaleSheetLayoutView="90" workbookViewId="0">
      <selection activeCell="T56" sqref="T56"/>
    </sheetView>
  </sheetViews>
  <sheetFormatPr defaultRowHeight="15" x14ac:dyDescent="0.25"/>
  <cols>
    <col min="1" max="1" width="4.85546875" style="4" customWidth="1"/>
    <col min="2" max="2" width="13.140625" style="4" customWidth="1"/>
    <col min="3" max="3" width="10.7109375" style="4" customWidth="1"/>
    <col min="4" max="4" width="12.42578125" style="4" customWidth="1"/>
    <col min="5" max="5" width="12.7109375" style="4" customWidth="1"/>
    <col min="6" max="6" width="5.28515625" style="4" hidden="1" customWidth="1"/>
    <col min="7" max="7" width="13" style="4" customWidth="1"/>
    <col min="8" max="8" width="12.7109375" style="4" customWidth="1"/>
    <col min="9" max="9" width="15.140625" style="4" customWidth="1"/>
    <col min="10" max="10" width="14.85546875" style="4" customWidth="1"/>
    <col min="11" max="11" width="14.140625" style="4" customWidth="1"/>
    <col min="12" max="12" width="15" style="4" customWidth="1"/>
    <col min="13" max="13" width="14.28515625" style="4" customWidth="1"/>
    <col min="14" max="14" width="15" style="4" customWidth="1"/>
    <col min="15" max="16" width="14.85546875" style="4" customWidth="1"/>
    <col min="17" max="17" width="15" style="4" customWidth="1"/>
    <col min="18" max="18" width="14.57031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7</v>
      </c>
    </row>
    <row r="2" spans="1:18" x14ac:dyDescent="0.25">
      <c r="O2" s="1" t="s">
        <v>4</v>
      </c>
    </row>
    <row r="3" spans="1:18" x14ac:dyDescent="0.25">
      <c r="O3" s="1" t="s">
        <v>5</v>
      </c>
    </row>
    <row r="4" spans="1:18" x14ac:dyDescent="0.25">
      <c r="O4" s="2" t="s">
        <v>6</v>
      </c>
    </row>
    <row r="5" spans="1:18" x14ac:dyDescent="0.25">
      <c r="O5" s="2" t="s">
        <v>64</v>
      </c>
    </row>
    <row r="7" spans="1:18" ht="6.75" customHeight="1" x14ac:dyDescent="0.25"/>
    <row r="8" spans="1:18" ht="9.75" customHeight="1" x14ac:dyDescent="0.25"/>
    <row r="9" spans="1:18" ht="15.75" x14ac:dyDescent="0.25">
      <c r="I9" s="137" t="s">
        <v>3</v>
      </c>
      <c r="J9" s="137"/>
      <c r="K9" s="137"/>
      <c r="L9" s="137"/>
      <c r="M9" s="137"/>
      <c r="N9" s="137"/>
    </row>
    <row r="10" spans="1:18" ht="15.75" x14ac:dyDescent="0.25">
      <c r="I10" s="138" t="s">
        <v>94</v>
      </c>
      <c r="J10" s="138"/>
      <c r="K10" s="138"/>
      <c r="L10" s="138"/>
      <c r="M10" s="138"/>
      <c r="N10" s="138"/>
    </row>
    <row r="11" spans="1:18" ht="9" customHeight="1" x14ac:dyDescent="0.25">
      <c r="P11" s="8"/>
      <c r="Q11" s="8"/>
      <c r="R11" s="8"/>
    </row>
    <row r="12" spans="1:18" x14ac:dyDescent="0.25">
      <c r="P12" s="8"/>
      <c r="Q12" s="8"/>
      <c r="R12" s="8"/>
    </row>
    <row r="13" spans="1:18" ht="18.75" customHeight="1" x14ac:dyDescent="0.25">
      <c r="A13" s="51" t="s">
        <v>0</v>
      </c>
      <c r="B13" s="117">
        <v>1400000</v>
      </c>
      <c r="C13" s="117"/>
      <c r="D13" s="41"/>
      <c r="E13" s="41"/>
      <c r="F13" s="39"/>
      <c r="G13" s="117" t="s">
        <v>61</v>
      </c>
      <c r="H13" s="117"/>
      <c r="I13" s="117"/>
      <c r="J13" s="117"/>
      <c r="K13" s="117"/>
      <c r="L13" s="117"/>
      <c r="M13" s="117"/>
      <c r="N13" s="117"/>
      <c r="P13" s="8"/>
      <c r="Q13" s="112" t="s">
        <v>49</v>
      </c>
      <c r="R13" s="112"/>
    </row>
    <row r="14" spans="1:18" ht="53.25" customHeight="1" x14ac:dyDescent="0.25">
      <c r="A14" s="51"/>
      <c r="B14" s="132" t="s">
        <v>34</v>
      </c>
      <c r="C14" s="132"/>
      <c r="D14" s="44"/>
      <c r="E14" s="21"/>
      <c r="F14" s="38"/>
      <c r="G14" s="114" t="s">
        <v>52</v>
      </c>
      <c r="H14" s="114"/>
      <c r="I14" s="114"/>
      <c r="J14" s="114"/>
      <c r="K14" s="114"/>
      <c r="L14" s="114"/>
      <c r="M14" s="114"/>
      <c r="N14" s="114"/>
      <c r="P14" s="8"/>
      <c r="Q14" s="113" t="s">
        <v>50</v>
      </c>
      <c r="R14" s="113"/>
    </row>
    <row r="15" spans="1:18" ht="15.75" x14ac:dyDescent="0.25">
      <c r="A15" s="51"/>
      <c r="B15" s="5"/>
      <c r="D15" s="8"/>
      <c r="E15" s="8"/>
      <c r="P15" s="8"/>
      <c r="Q15" s="55"/>
      <c r="R15" s="55"/>
    </row>
    <row r="16" spans="1:18" ht="18.75" customHeight="1" x14ac:dyDescent="0.25">
      <c r="A16" s="51" t="s">
        <v>1</v>
      </c>
      <c r="B16" s="117">
        <v>1410000</v>
      </c>
      <c r="C16" s="117"/>
      <c r="D16" s="41"/>
      <c r="E16" s="42"/>
      <c r="F16" s="40"/>
      <c r="G16" s="117" t="s">
        <v>61</v>
      </c>
      <c r="H16" s="117"/>
      <c r="I16" s="117"/>
      <c r="J16" s="117"/>
      <c r="K16" s="117"/>
      <c r="L16" s="117"/>
      <c r="M16" s="117"/>
      <c r="N16" s="117"/>
      <c r="P16" s="8"/>
      <c r="Q16" s="112" t="s">
        <v>49</v>
      </c>
      <c r="R16" s="112"/>
    </row>
    <row r="17" spans="1:26" ht="54" customHeight="1" x14ac:dyDescent="0.25">
      <c r="A17" s="51"/>
      <c r="B17" s="132" t="s">
        <v>34</v>
      </c>
      <c r="C17" s="132"/>
      <c r="D17" s="44"/>
      <c r="E17" s="21"/>
      <c r="F17" s="38"/>
      <c r="G17" s="114" t="s">
        <v>32</v>
      </c>
      <c r="H17" s="114"/>
      <c r="I17" s="114"/>
      <c r="J17" s="114"/>
      <c r="K17" s="114"/>
      <c r="L17" s="114"/>
      <c r="M17" s="114"/>
      <c r="N17" s="114"/>
      <c r="P17" s="8"/>
      <c r="Q17" s="113" t="s">
        <v>50</v>
      </c>
      <c r="R17" s="113"/>
    </row>
    <row r="18" spans="1:26" ht="15.75" x14ac:dyDescent="0.25">
      <c r="A18" s="51"/>
      <c r="B18" s="5"/>
      <c r="P18" s="8"/>
      <c r="Q18" s="55"/>
      <c r="R18" s="55"/>
    </row>
    <row r="19" spans="1:26" ht="36" customHeight="1" x14ac:dyDescent="0.25">
      <c r="A19" s="51" t="s">
        <v>2</v>
      </c>
      <c r="B19" s="117">
        <v>1417461</v>
      </c>
      <c r="C19" s="117"/>
      <c r="D19" s="41"/>
      <c r="E19" s="135">
        <v>7461</v>
      </c>
      <c r="F19" s="135"/>
      <c r="G19" s="135"/>
      <c r="H19" s="133" t="s">
        <v>27</v>
      </c>
      <c r="I19" s="133"/>
      <c r="J19" s="50"/>
      <c r="K19" s="134" t="s">
        <v>59</v>
      </c>
      <c r="L19" s="134"/>
      <c r="M19" s="134"/>
      <c r="N19" s="134"/>
      <c r="O19" s="134"/>
      <c r="P19" s="8"/>
      <c r="Q19" s="115" t="s">
        <v>62</v>
      </c>
      <c r="R19" s="116"/>
    </row>
    <row r="20" spans="1:26" ht="60.75" customHeight="1" x14ac:dyDescent="0.25">
      <c r="A20" s="51"/>
      <c r="B20" s="132" t="s">
        <v>34</v>
      </c>
      <c r="C20" s="132"/>
      <c r="D20" s="20"/>
      <c r="E20" s="136" t="s">
        <v>35</v>
      </c>
      <c r="F20" s="136"/>
      <c r="G20" s="136"/>
      <c r="H20" s="132" t="s">
        <v>36</v>
      </c>
      <c r="I20" s="132"/>
      <c r="J20" s="49"/>
      <c r="K20" s="118" t="s">
        <v>53</v>
      </c>
      <c r="L20" s="118"/>
      <c r="M20" s="118"/>
      <c r="N20" s="118"/>
      <c r="O20" s="118"/>
      <c r="P20" s="8"/>
      <c r="Q20" s="113" t="s">
        <v>51</v>
      </c>
      <c r="R20" s="113"/>
    </row>
    <row r="21" spans="1:26" ht="15.75" x14ac:dyDescent="0.25">
      <c r="A21" s="51"/>
      <c r="P21" s="8"/>
      <c r="Q21" s="8"/>
      <c r="R21" s="8"/>
    </row>
    <row r="22" spans="1:26" ht="18.75" customHeight="1" x14ac:dyDescent="0.25">
      <c r="A22" s="53" t="s">
        <v>38</v>
      </c>
      <c r="B22" s="162" t="s">
        <v>39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</row>
    <row r="23" spans="1:26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26" ht="18" customHeight="1" x14ac:dyDescent="0.25">
      <c r="A24" s="56"/>
      <c r="B24" s="57" t="s">
        <v>15</v>
      </c>
      <c r="C24" s="163" t="s">
        <v>40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36"/>
      <c r="Q24" s="36"/>
      <c r="R24" s="36"/>
    </row>
    <row r="25" spans="1:26" ht="18" customHeight="1" x14ac:dyDescent="0.25">
      <c r="A25" s="56"/>
      <c r="B25" s="57">
        <v>1</v>
      </c>
      <c r="C25" s="164" t="s">
        <v>57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36"/>
      <c r="Q25" s="36"/>
      <c r="R25" s="36"/>
    </row>
    <row r="26" spans="1:26" ht="12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34"/>
      <c r="T26" s="34"/>
      <c r="U26" s="34"/>
      <c r="V26" s="34"/>
      <c r="W26" s="34"/>
      <c r="X26" s="34"/>
      <c r="Y26" s="34"/>
    </row>
    <row r="27" spans="1:26" ht="18" customHeight="1" x14ac:dyDescent="0.25">
      <c r="A27" s="53" t="s">
        <v>41</v>
      </c>
      <c r="B27" s="60" t="s">
        <v>42</v>
      </c>
      <c r="C27" s="60"/>
      <c r="D27" s="60"/>
      <c r="E27" s="55"/>
      <c r="F27" s="117" t="s">
        <v>58</v>
      </c>
      <c r="G27" s="117"/>
      <c r="H27" s="117"/>
      <c r="I27" s="117"/>
      <c r="J27" s="117"/>
      <c r="K27" s="117"/>
      <c r="L27" s="117"/>
      <c r="M27" s="117"/>
      <c r="N27" s="117"/>
      <c r="O27" s="43"/>
      <c r="P27" s="43"/>
      <c r="Q27" s="43"/>
      <c r="R27" s="43"/>
      <c r="S27" s="33"/>
      <c r="T27" s="33"/>
      <c r="U27" s="33"/>
      <c r="V27" s="33"/>
      <c r="W27" s="33"/>
      <c r="X27" s="33"/>
      <c r="Y27" s="33"/>
      <c r="Z27" s="8"/>
    </row>
    <row r="28" spans="1:26" ht="7.5" customHeight="1" x14ac:dyDescent="0.25">
      <c r="A28" s="54"/>
      <c r="B28" s="55"/>
      <c r="C28" s="55"/>
      <c r="D28" s="55"/>
      <c r="E28" s="55"/>
      <c r="F28" s="61"/>
      <c r="G28" s="43"/>
      <c r="H28" s="43"/>
      <c r="I28" s="43"/>
      <c r="J28" s="43"/>
      <c r="K28" s="43"/>
      <c r="L28" s="43"/>
      <c r="M28" s="35"/>
      <c r="N28" s="43"/>
      <c r="O28" s="43"/>
      <c r="P28" s="43"/>
      <c r="Q28" s="43"/>
      <c r="R28" s="43"/>
      <c r="S28" s="36"/>
      <c r="T28" s="36"/>
      <c r="U28" s="36"/>
      <c r="V28" s="36"/>
      <c r="W28" s="36"/>
      <c r="X28" s="36"/>
      <c r="Y28" s="36"/>
      <c r="Z28" s="8"/>
    </row>
    <row r="29" spans="1:26" ht="18.75" customHeight="1" x14ac:dyDescent="0.25">
      <c r="A29" s="62" t="s">
        <v>13</v>
      </c>
      <c r="B29" s="3" t="s">
        <v>43</v>
      </c>
      <c r="C29" s="63"/>
      <c r="D29" s="3"/>
      <c r="E29" s="3"/>
      <c r="F29" s="3"/>
      <c r="G29" s="3"/>
      <c r="H29" s="3"/>
      <c r="I29" s="3"/>
      <c r="J29" s="3"/>
      <c r="K29" s="3"/>
      <c r="L29" s="3"/>
      <c r="M29" s="55"/>
      <c r="N29" s="55"/>
      <c r="O29" s="55"/>
      <c r="P29" s="55"/>
      <c r="Q29" s="55"/>
      <c r="R29" s="55"/>
      <c r="S29" s="36"/>
      <c r="T29" s="36"/>
      <c r="U29" s="36"/>
      <c r="V29" s="36"/>
      <c r="W29" s="36"/>
      <c r="X29" s="36"/>
      <c r="Y29" s="36"/>
      <c r="Z29" s="8"/>
    </row>
    <row r="30" spans="1:26" ht="15.75" customHeight="1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A31" s="56"/>
      <c r="B31" s="57" t="s">
        <v>15</v>
      </c>
      <c r="C31" s="119" t="s">
        <v>44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P31" s="36"/>
      <c r="Q31" s="36"/>
      <c r="R31" s="36"/>
      <c r="S31" s="8"/>
      <c r="T31" s="8"/>
      <c r="U31" s="8"/>
      <c r="W31" s="8"/>
      <c r="X31" s="8"/>
      <c r="Y31" s="8"/>
      <c r="Z31" s="8"/>
    </row>
    <row r="32" spans="1:26" ht="18" customHeight="1" x14ac:dyDescent="0.25">
      <c r="A32" s="56"/>
      <c r="B32" s="57">
        <v>1</v>
      </c>
      <c r="C32" s="164" t="s">
        <v>88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36"/>
      <c r="Q32" s="36"/>
      <c r="R32" s="36"/>
      <c r="S32" s="8"/>
      <c r="T32" s="8"/>
      <c r="U32" s="8"/>
      <c r="V32" s="8"/>
      <c r="W32" s="8"/>
      <c r="X32" s="8"/>
      <c r="Y32" s="8"/>
      <c r="Z32" s="8"/>
    </row>
    <row r="33" spans="1:26" ht="11.25" customHeight="1" x14ac:dyDescent="0.25">
      <c r="A33" s="7"/>
      <c r="S33" s="35"/>
      <c r="T33" s="35"/>
      <c r="U33" s="35"/>
      <c r="V33" s="35"/>
      <c r="W33" s="35"/>
      <c r="X33" s="35"/>
      <c r="Y33" s="35"/>
      <c r="Z33" s="8"/>
    </row>
    <row r="34" spans="1:26" ht="18" customHeight="1" x14ac:dyDescent="0.25">
      <c r="A34" s="64" t="s">
        <v>16</v>
      </c>
      <c r="B34" s="26" t="s">
        <v>45</v>
      </c>
    </row>
    <row r="35" spans="1:26" ht="15.75" customHeight="1" x14ac:dyDescent="0.25">
      <c r="A35" s="70" t="s">
        <v>65</v>
      </c>
      <c r="B35" s="3"/>
    </row>
    <row r="36" spans="1:26" ht="15.75" customHeight="1" x14ac:dyDescent="0.25">
      <c r="A36" s="51"/>
      <c r="B36" s="3"/>
      <c r="R36" s="4" t="s">
        <v>46</v>
      </c>
    </row>
    <row r="37" spans="1:26" ht="25.5" customHeight="1" x14ac:dyDescent="0.25">
      <c r="A37" s="145" t="s">
        <v>15</v>
      </c>
      <c r="B37" s="126" t="s">
        <v>68</v>
      </c>
      <c r="C37" s="127"/>
      <c r="D37" s="127"/>
      <c r="E37" s="127"/>
      <c r="F37" s="127"/>
      <c r="G37" s="127"/>
      <c r="H37" s="127"/>
      <c r="I37" s="128"/>
      <c r="J37" s="122" t="s">
        <v>11</v>
      </c>
      <c r="K37" s="123"/>
      <c r="L37" s="124"/>
      <c r="M37" s="122" t="s">
        <v>37</v>
      </c>
      <c r="N37" s="123"/>
      <c r="O37" s="124"/>
      <c r="P37" s="122" t="s">
        <v>12</v>
      </c>
      <c r="Q37" s="123"/>
      <c r="R37" s="124"/>
      <c r="S37" s="8"/>
    </row>
    <row r="38" spans="1:26" ht="36" customHeight="1" x14ac:dyDescent="0.25">
      <c r="A38" s="146"/>
      <c r="B38" s="129"/>
      <c r="C38" s="130"/>
      <c r="D38" s="130"/>
      <c r="E38" s="130"/>
      <c r="F38" s="130"/>
      <c r="G38" s="130"/>
      <c r="H38" s="130"/>
      <c r="I38" s="131"/>
      <c r="J38" s="6" t="s">
        <v>8</v>
      </c>
      <c r="K38" s="6" t="s">
        <v>9</v>
      </c>
      <c r="L38" s="6" t="s">
        <v>10</v>
      </c>
      <c r="M38" s="6" t="s">
        <v>8</v>
      </c>
      <c r="N38" s="14" t="s">
        <v>9</v>
      </c>
      <c r="O38" s="6" t="s">
        <v>10</v>
      </c>
      <c r="P38" s="6" t="s">
        <v>8</v>
      </c>
      <c r="Q38" s="6" t="s">
        <v>9</v>
      </c>
      <c r="R38" s="6" t="s">
        <v>10</v>
      </c>
      <c r="S38" s="8"/>
      <c r="U38" s="8"/>
      <c r="V38" s="8"/>
      <c r="W38" s="8"/>
    </row>
    <row r="39" spans="1:26" ht="18" customHeight="1" x14ac:dyDescent="0.25">
      <c r="A39" s="23">
        <v>1</v>
      </c>
      <c r="B39" s="147">
        <v>2</v>
      </c>
      <c r="C39" s="147"/>
      <c r="D39" s="147"/>
      <c r="E39" s="147"/>
      <c r="F39" s="147"/>
      <c r="G39" s="147"/>
      <c r="H39" s="147"/>
      <c r="I39" s="147"/>
      <c r="J39" s="6">
        <v>3</v>
      </c>
      <c r="K39" s="6">
        <v>4</v>
      </c>
      <c r="L39" s="6">
        <v>5</v>
      </c>
      <c r="M39" s="6">
        <v>6</v>
      </c>
      <c r="N39" s="6">
        <v>7</v>
      </c>
      <c r="O39" s="6">
        <v>8</v>
      </c>
      <c r="P39" s="6">
        <v>9</v>
      </c>
      <c r="Q39" s="6">
        <v>10</v>
      </c>
      <c r="R39" s="6">
        <v>11</v>
      </c>
      <c r="S39" s="9"/>
      <c r="U39" s="8"/>
      <c r="V39" s="8"/>
      <c r="W39" s="8"/>
    </row>
    <row r="40" spans="1:26" ht="20.100000000000001" customHeight="1" x14ac:dyDescent="0.25">
      <c r="A40" s="23">
        <v>1</v>
      </c>
      <c r="B40" s="164" t="s">
        <v>77</v>
      </c>
      <c r="C40" s="164"/>
      <c r="D40" s="164"/>
      <c r="E40" s="164"/>
      <c r="F40" s="164"/>
      <c r="G40" s="164"/>
      <c r="H40" s="164"/>
      <c r="I40" s="164"/>
      <c r="J40" s="93"/>
      <c r="K40" s="94">
        <f>K66</f>
        <v>3278514</v>
      </c>
      <c r="L40" s="93">
        <f>K40</f>
        <v>3278514</v>
      </c>
      <c r="M40" s="93"/>
      <c r="N40" s="93">
        <f>N66</f>
        <v>2858439.4699999997</v>
      </c>
      <c r="O40" s="93">
        <f>N40</f>
        <v>2858439.4699999997</v>
      </c>
      <c r="P40" s="93"/>
      <c r="Q40" s="93">
        <f>N40-K40</f>
        <v>-420074.53000000026</v>
      </c>
      <c r="R40" s="93">
        <f t="shared" ref="P40:R41" si="0">O40-L40</f>
        <v>-420074.53000000026</v>
      </c>
      <c r="S40" s="8"/>
      <c r="U40" s="66"/>
      <c r="V40" s="66"/>
      <c r="W40" s="8"/>
    </row>
    <row r="41" spans="1:26" ht="19.5" customHeight="1" x14ac:dyDescent="0.25">
      <c r="A41" s="15"/>
      <c r="B41" s="148" t="s">
        <v>14</v>
      </c>
      <c r="C41" s="148"/>
      <c r="D41" s="148"/>
      <c r="E41" s="148"/>
      <c r="F41" s="148"/>
      <c r="G41" s="148"/>
      <c r="H41" s="148"/>
      <c r="I41" s="148"/>
      <c r="J41" s="93">
        <v>0</v>
      </c>
      <c r="K41" s="93">
        <f>SUM(K40:K40)</f>
        <v>3278514</v>
      </c>
      <c r="L41" s="93">
        <f>K41+J41</f>
        <v>3278514</v>
      </c>
      <c r="M41" s="93">
        <v>0</v>
      </c>
      <c r="N41" s="93">
        <f>SUM(N40:N40)</f>
        <v>2858439.4699999997</v>
      </c>
      <c r="O41" s="93">
        <f>N41+M41</f>
        <v>2858439.4699999997</v>
      </c>
      <c r="P41" s="93">
        <f t="shared" si="0"/>
        <v>0</v>
      </c>
      <c r="Q41" s="93">
        <f t="shared" si="0"/>
        <v>-420074.53000000026</v>
      </c>
      <c r="R41" s="93">
        <f>O41-L41</f>
        <v>-420074.53000000026</v>
      </c>
    </row>
    <row r="42" spans="1:26" ht="9.75" customHeight="1" x14ac:dyDescent="0.25">
      <c r="A42" s="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</row>
    <row r="43" spans="1:26" ht="18.75" customHeight="1" x14ac:dyDescent="0.25">
      <c r="A43" s="72" t="s">
        <v>66</v>
      </c>
      <c r="B4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26" ht="15.75" customHeight="1" x14ac:dyDescent="0.25">
      <c r="A44" s="72"/>
      <c r="B4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26" ht="18.75" customHeight="1" x14ac:dyDescent="0.25">
      <c r="B45" s="74" t="s">
        <v>15</v>
      </c>
      <c r="C45" s="153" t="s">
        <v>67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5"/>
    </row>
    <row r="46" spans="1:26" ht="18.75" customHeight="1" x14ac:dyDescent="0.25">
      <c r="B46" s="74">
        <v>1</v>
      </c>
      <c r="C46" s="153">
        <v>2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5"/>
    </row>
    <row r="47" spans="1:26" ht="35.25" customHeight="1" x14ac:dyDescent="0.25">
      <c r="B47" s="46">
        <v>1</v>
      </c>
      <c r="C47" s="150" t="s">
        <v>99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2"/>
    </row>
    <row r="48" spans="1:26" ht="9" customHeight="1" x14ac:dyDescent="0.25">
      <c r="A48" s="8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1:22" ht="7.5" customHeight="1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22" ht="18" customHeight="1" x14ac:dyDescent="0.25">
      <c r="A50" s="7" t="s">
        <v>47</v>
      </c>
      <c r="B50" s="3" t="s">
        <v>48</v>
      </c>
    </row>
    <row r="51" spans="1:22" ht="15.75" x14ac:dyDescent="0.25">
      <c r="B51" s="3"/>
      <c r="O51" s="4" t="s">
        <v>46</v>
      </c>
    </row>
    <row r="52" spans="1:22" ht="30.75" customHeight="1" x14ac:dyDescent="0.25">
      <c r="A52" s="145" t="s">
        <v>15</v>
      </c>
      <c r="B52" s="126" t="s">
        <v>17</v>
      </c>
      <c r="C52" s="127"/>
      <c r="D52" s="127"/>
      <c r="E52" s="127"/>
      <c r="F52" s="128"/>
      <c r="G52" s="147" t="s">
        <v>11</v>
      </c>
      <c r="H52" s="147"/>
      <c r="I52" s="147"/>
      <c r="J52" s="147" t="s">
        <v>37</v>
      </c>
      <c r="K52" s="147"/>
      <c r="L52" s="147"/>
      <c r="M52" s="147" t="s">
        <v>12</v>
      </c>
      <c r="N52" s="147"/>
      <c r="O52" s="147"/>
    </row>
    <row r="53" spans="1:22" ht="33" customHeight="1" x14ac:dyDescent="0.25">
      <c r="A53" s="146"/>
      <c r="B53" s="129"/>
      <c r="C53" s="130"/>
      <c r="D53" s="130"/>
      <c r="E53" s="130"/>
      <c r="F53" s="131"/>
      <c r="G53" s="6" t="s">
        <v>8</v>
      </c>
      <c r="H53" s="6" t="s">
        <v>9</v>
      </c>
      <c r="I53" s="6" t="s">
        <v>10</v>
      </c>
      <c r="J53" s="6" t="s">
        <v>8</v>
      </c>
      <c r="K53" s="14" t="s">
        <v>9</v>
      </c>
      <c r="L53" s="6" t="s">
        <v>10</v>
      </c>
      <c r="M53" s="6" t="s">
        <v>8</v>
      </c>
      <c r="N53" s="6" t="s">
        <v>9</v>
      </c>
      <c r="O53" s="6" t="s">
        <v>10</v>
      </c>
    </row>
    <row r="54" spans="1:22" ht="18" customHeight="1" x14ac:dyDescent="0.25">
      <c r="A54" s="12">
        <v>1</v>
      </c>
      <c r="B54" s="147">
        <v>2</v>
      </c>
      <c r="C54" s="147"/>
      <c r="D54" s="147"/>
      <c r="E54" s="147"/>
      <c r="F54" s="147"/>
      <c r="G54" s="6">
        <v>3</v>
      </c>
      <c r="H54" s="6">
        <v>4</v>
      </c>
      <c r="I54" s="6">
        <v>5</v>
      </c>
      <c r="J54" s="6">
        <v>6</v>
      </c>
      <c r="K54" s="14">
        <v>7</v>
      </c>
      <c r="L54" s="14">
        <v>8</v>
      </c>
      <c r="M54" s="6">
        <v>9</v>
      </c>
      <c r="N54" s="6">
        <v>10</v>
      </c>
      <c r="O54" s="6">
        <v>11</v>
      </c>
    </row>
    <row r="55" spans="1:22" ht="67.5" customHeight="1" x14ac:dyDescent="0.25">
      <c r="A55" s="104">
        <v>1</v>
      </c>
      <c r="B55" s="158" t="s">
        <v>81</v>
      </c>
      <c r="C55" s="159"/>
      <c r="D55" s="159"/>
      <c r="E55" s="159"/>
      <c r="F55" s="103"/>
      <c r="G55" s="110">
        <f>J41</f>
        <v>0</v>
      </c>
      <c r="H55" s="111">
        <f>K41</f>
        <v>3278514</v>
      </c>
      <c r="I55" s="111">
        <f>H55+G55</f>
        <v>3278514</v>
      </c>
      <c r="J55" s="111">
        <f>0</f>
        <v>0</v>
      </c>
      <c r="K55" s="111">
        <f>N41</f>
        <v>2858439.4699999997</v>
      </c>
      <c r="L55" s="111">
        <f>J55+K55</f>
        <v>2858439.4699999997</v>
      </c>
      <c r="M55" s="111">
        <f t="shared" ref="M55:O56" si="1">J55-G55</f>
        <v>0</v>
      </c>
      <c r="N55" s="111">
        <f t="shared" si="1"/>
        <v>-420074.53000000026</v>
      </c>
      <c r="O55" s="111">
        <f>L55-I55</f>
        <v>-420074.53000000026</v>
      </c>
    </row>
    <row r="56" spans="1:22" s="18" customFormat="1" ht="21.75" customHeight="1" x14ac:dyDescent="0.25">
      <c r="A56" s="19"/>
      <c r="B56" s="157" t="s">
        <v>14</v>
      </c>
      <c r="C56" s="157"/>
      <c r="D56" s="157"/>
      <c r="E56" s="157"/>
      <c r="F56" s="157"/>
      <c r="G56" s="45">
        <f>G55</f>
        <v>0</v>
      </c>
      <c r="H56" s="93">
        <f>SUM(H55:H55)</f>
        <v>3278514</v>
      </c>
      <c r="I56" s="93">
        <f>SUM(I55:I55)</f>
        <v>3278514</v>
      </c>
      <c r="J56" s="93">
        <f>SUM(J55:J55)</f>
        <v>0</v>
      </c>
      <c r="K56" s="93">
        <f>SUM(K55:K55)</f>
        <v>2858439.4699999997</v>
      </c>
      <c r="L56" s="93">
        <f>SUM(L55:L55)</f>
        <v>2858439.4699999997</v>
      </c>
      <c r="M56" s="93">
        <f t="shared" si="1"/>
        <v>0</v>
      </c>
      <c r="N56" s="93">
        <f t="shared" si="1"/>
        <v>-420074.53000000026</v>
      </c>
      <c r="O56" s="93">
        <f t="shared" si="1"/>
        <v>-420074.53000000026</v>
      </c>
      <c r="U56" s="101">
        <f>L56/I56*100</f>
        <v>87.187044801394777</v>
      </c>
    </row>
    <row r="57" spans="1:22" s="18" customFormat="1" ht="21.75" hidden="1" customHeight="1" x14ac:dyDescent="0.25">
      <c r="A57" s="19"/>
      <c r="B57" s="125" t="s">
        <v>60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22" x14ac:dyDescent="0.25">
      <c r="T58" s="4" t="s">
        <v>100</v>
      </c>
    </row>
    <row r="59" spans="1:22" ht="15.75" x14ac:dyDescent="0.25">
      <c r="A59" s="7" t="s">
        <v>55</v>
      </c>
      <c r="B59" s="65" t="s">
        <v>56</v>
      </c>
    </row>
    <row r="60" spans="1:22" ht="15.75" x14ac:dyDescent="0.25">
      <c r="B60" s="3"/>
    </row>
    <row r="61" spans="1:22" ht="46.5" customHeight="1" x14ac:dyDescent="0.25">
      <c r="A61" s="147" t="s">
        <v>15</v>
      </c>
      <c r="B61" s="126" t="s">
        <v>20</v>
      </c>
      <c r="C61" s="127"/>
      <c r="D61" s="127"/>
      <c r="E61" s="127"/>
      <c r="F61" s="127"/>
      <c r="G61" s="128"/>
      <c r="H61" s="147" t="s">
        <v>18</v>
      </c>
      <c r="I61" s="145" t="s">
        <v>19</v>
      </c>
      <c r="J61" s="147" t="s">
        <v>11</v>
      </c>
      <c r="K61" s="147"/>
      <c r="L61" s="147"/>
      <c r="M61" s="122" t="s">
        <v>54</v>
      </c>
      <c r="N61" s="123"/>
      <c r="O61" s="124"/>
      <c r="P61" s="147" t="s">
        <v>12</v>
      </c>
      <c r="Q61" s="147"/>
      <c r="R61" s="147"/>
    </row>
    <row r="62" spans="1:22" ht="36" customHeight="1" x14ac:dyDescent="0.25">
      <c r="A62" s="147"/>
      <c r="B62" s="129"/>
      <c r="C62" s="130"/>
      <c r="D62" s="130"/>
      <c r="E62" s="130"/>
      <c r="F62" s="130"/>
      <c r="G62" s="131"/>
      <c r="H62" s="147"/>
      <c r="I62" s="146"/>
      <c r="J62" s="6" t="s">
        <v>8</v>
      </c>
      <c r="K62" s="6" t="s">
        <v>9</v>
      </c>
      <c r="L62" s="6" t="s">
        <v>10</v>
      </c>
      <c r="M62" s="6" t="s">
        <v>8</v>
      </c>
      <c r="N62" s="6" t="s">
        <v>9</v>
      </c>
      <c r="O62" s="6" t="s">
        <v>10</v>
      </c>
      <c r="P62" s="6" t="s">
        <v>8</v>
      </c>
      <c r="Q62" s="6" t="s">
        <v>9</v>
      </c>
      <c r="R62" s="6" t="s">
        <v>10</v>
      </c>
    </row>
    <row r="63" spans="1:22" ht="18.75" customHeight="1" x14ac:dyDescent="0.25">
      <c r="A63" s="6">
        <v>1</v>
      </c>
      <c r="B63" s="147">
        <v>2</v>
      </c>
      <c r="C63" s="147"/>
      <c r="D63" s="147"/>
      <c r="E63" s="147"/>
      <c r="F63" s="147"/>
      <c r="G63" s="147"/>
      <c r="H63" s="6">
        <v>3</v>
      </c>
      <c r="I63" s="6">
        <v>4</v>
      </c>
      <c r="J63" s="6">
        <v>5</v>
      </c>
      <c r="K63" s="6">
        <v>6</v>
      </c>
      <c r="L63" s="6">
        <v>7</v>
      </c>
      <c r="M63" s="6">
        <v>8</v>
      </c>
      <c r="N63" s="6">
        <v>9</v>
      </c>
      <c r="O63" s="6">
        <v>10</v>
      </c>
      <c r="P63" s="6">
        <v>11</v>
      </c>
      <c r="Q63" s="6">
        <v>12</v>
      </c>
      <c r="R63" s="6">
        <v>13</v>
      </c>
    </row>
    <row r="64" spans="1:22" ht="19.5" customHeight="1" x14ac:dyDescent="0.25">
      <c r="A64" s="23"/>
      <c r="B64" s="139" t="s">
        <v>88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1"/>
      <c r="U64" s="8"/>
      <c r="V64" s="8"/>
    </row>
    <row r="65" spans="1:39" ht="18.75" customHeight="1" x14ac:dyDescent="0.25">
      <c r="A65" s="15"/>
      <c r="B65" s="160" t="s">
        <v>28</v>
      </c>
      <c r="C65" s="161"/>
      <c r="D65" s="161"/>
      <c r="E65" s="161"/>
      <c r="F65" s="161"/>
      <c r="G65" s="161"/>
      <c r="H65" s="16"/>
      <c r="I65" s="16"/>
      <c r="J65" s="15"/>
      <c r="K65" s="15"/>
      <c r="L65" s="15"/>
      <c r="M65" s="15"/>
      <c r="N65" s="15"/>
      <c r="O65" s="15"/>
      <c r="P65" s="15"/>
      <c r="Q65" s="15"/>
      <c r="R65" s="15"/>
      <c r="U65" s="8"/>
      <c r="V65" s="8"/>
    </row>
    <row r="66" spans="1:39" ht="40.5" customHeight="1" x14ac:dyDescent="0.25">
      <c r="A66" s="23">
        <f>A64+1</f>
        <v>1</v>
      </c>
      <c r="B66" s="142" t="s">
        <v>70</v>
      </c>
      <c r="C66" s="143"/>
      <c r="D66" s="143"/>
      <c r="E66" s="143"/>
      <c r="F66" s="143"/>
      <c r="G66" s="143"/>
      <c r="H66" s="27" t="s">
        <v>26</v>
      </c>
      <c r="I66" s="27" t="s">
        <v>23</v>
      </c>
      <c r="J66" s="29"/>
      <c r="K66" s="47">
        <f>SUM(K67:K69)</f>
        <v>3278514</v>
      </c>
      <c r="L66" s="45">
        <f>K66</f>
        <v>3278514</v>
      </c>
      <c r="M66" s="45"/>
      <c r="N66" s="45">
        <f>SUM(N67:N69)</f>
        <v>2858439.4699999997</v>
      </c>
      <c r="O66" s="45">
        <f>N66</f>
        <v>2858439.4699999997</v>
      </c>
      <c r="P66" s="45"/>
      <c r="Q66" s="45">
        <f>SUM(Q67:Q69)</f>
        <v>-420074.53</v>
      </c>
      <c r="R66" s="45">
        <f>Q66</f>
        <v>-420074.53</v>
      </c>
      <c r="U66" s="156"/>
      <c r="V66" s="156"/>
    </row>
    <row r="67" spans="1:39" ht="48" customHeight="1" x14ac:dyDescent="0.25">
      <c r="A67" s="23">
        <v>1</v>
      </c>
      <c r="B67" s="181" t="s">
        <v>78</v>
      </c>
      <c r="C67" s="181"/>
      <c r="D67" s="181"/>
      <c r="E67" s="181"/>
      <c r="F67" s="181"/>
      <c r="G67" s="181"/>
      <c r="H67" s="27" t="s">
        <v>26</v>
      </c>
      <c r="I67" s="27" t="s">
        <v>23</v>
      </c>
      <c r="J67" s="17"/>
      <c r="K67" s="48">
        <f>2000000+10000000-10042000</f>
        <v>1958000</v>
      </c>
      <c r="L67" s="45">
        <f>K67</f>
        <v>1958000</v>
      </c>
      <c r="M67" s="75"/>
      <c r="N67" s="48">
        <f>1932527.78</f>
        <v>1932527.78</v>
      </c>
      <c r="O67" s="45">
        <f>N67</f>
        <v>1932527.78</v>
      </c>
      <c r="P67" s="48"/>
      <c r="Q67" s="45">
        <f>N67-K67</f>
        <v>-25472.219999999972</v>
      </c>
      <c r="R67" s="45">
        <f>Q67</f>
        <v>-25472.219999999972</v>
      </c>
      <c r="U67" s="76"/>
      <c r="V67" s="8"/>
    </row>
    <row r="68" spans="1:39" ht="53.25" customHeight="1" x14ac:dyDescent="0.25">
      <c r="A68" s="23">
        <f>A67+1</f>
        <v>2</v>
      </c>
      <c r="B68" s="181" t="s">
        <v>83</v>
      </c>
      <c r="C68" s="181"/>
      <c r="D68" s="181"/>
      <c r="E68" s="181"/>
      <c r="F68" s="181"/>
      <c r="G68" s="181"/>
      <c r="H68" s="27" t="s">
        <v>26</v>
      </c>
      <c r="I68" s="27" t="s">
        <v>23</v>
      </c>
      <c r="J68" s="17"/>
      <c r="K68" s="48">
        <f>935752</f>
        <v>935752</v>
      </c>
      <c r="L68" s="45">
        <f>K68</f>
        <v>935752</v>
      </c>
      <c r="M68" s="75"/>
      <c r="N68" s="48">
        <v>925911.69</v>
      </c>
      <c r="O68" s="45">
        <f>N68</f>
        <v>925911.69</v>
      </c>
      <c r="P68" s="48"/>
      <c r="Q68" s="45">
        <f>N68-K68</f>
        <v>-9840.3100000000559</v>
      </c>
      <c r="R68" s="45">
        <f>Q68</f>
        <v>-9840.3100000000559</v>
      </c>
      <c r="U68" s="76"/>
      <c r="V68" s="8"/>
    </row>
    <row r="69" spans="1:39" ht="66" customHeight="1" x14ac:dyDescent="0.25">
      <c r="A69" s="23">
        <v>3</v>
      </c>
      <c r="B69" s="188" t="s">
        <v>90</v>
      </c>
      <c r="C69" s="189"/>
      <c r="D69" s="189"/>
      <c r="E69" s="189"/>
      <c r="F69" s="189"/>
      <c r="G69" s="190"/>
      <c r="H69" s="27" t="s">
        <v>26</v>
      </c>
      <c r="I69" s="27" t="s">
        <v>23</v>
      </c>
      <c r="J69" s="17"/>
      <c r="K69" s="48">
        <v>384762</v>
      </c>
      <c r="L69" s="45">
        <f>K69</f>
        <v>384762</v>
      </c>
      <c r="M69" s="75"/>
      <c r="N69" s="48">
        <v>0</v>
      </c>
      <c r="O69" s="45">
        <f>N69</f>
        <v>0</v>
      </c>
      <c r="P69" s="48"/>
      <c r="Q69" s="45">
        <f>N69-K69</f>
        <v>-384762</v>
      </c>
      <c r="R69" s="45">
        <f>Q69</f>
        <v>-384762</v>
      </c>
      <c r="U69" s="76"/>
      <c r="V69" s="8"/>
    </row>
    <row r="70" spans="1:39" ht="18" customHeight="1" x14ac:dyDescent="0.25">
      <c r="A70" s="23"/>
      <c r="B70" s="185" t="s">
        <v>29</v>
      </c>
      <c r="C70" s="186"/>
      <c r="D70" s="186"/>
      <c r="E70" s="186"/>
      <c r="F70" s="186"/>
      <c r="G70" s="187"/>
      <c r="H70" s="17"/>
      <c r="I70" s="25"/>
      <c r="J70" s="29"/>
      <c r="K70" s="29"/>
      <c r="L70" s="30"/>
      <c r="M70" s="23"/>
      <c r="N70" s="23"/>
      <c r="O70" s="23"/>
      <c r="P70" s="22"/>
      <c r="Q70" s="30"/>
      <c r="R70" s="22"/>
    </row>
    <row r="71" spans="1:39" ht="55.5" customHeight="1" x14ac:dyDescent="0.25">
      <c r="A71" s="23">
        <v>1</v>
      </c>
      <c r="B71" s="182" t="s">
        <v>79</v>
      </c>
      <c r="C71" s="183"/>
      <c r="D71" s="183"/>
      <c r="E71" s="183"/>
      <c r="F71" s="183"/>
      <c r="G71" s="184"/>
      <c r="H71" s="95" t="s">
        <v>22</v>
      </c>
      <c r="I71" s="95" t="s">
        <v>25</v>
      </c>
      <c r="J71" s="96"/>
      <c r="K71" s="99">
        <v>1</v>
      </c>
      <c r="L71" s="100">
        <f>K71</f>
        <v>1</v>
      </c>
      <c r="M71" s="97"/>
      <c r="N71" s="99">
        <v>1</v>
      </c>
      <c r="O71" s="99">
        <f>N71</f>
        <v>1</v>
      </c>
      <c r="P71" s="98"/>
      <c r="Q71" s="102">
        <f>N71-K71</f>
        <v>0</v>
      </c>
      <c r="R71" s="102">
        <f t="shared" ref="R71:R81" si="2">Q71</f>
        <v>0</v>
      </c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8"/>
    </row>
    <row r="72" spans="1:39" ht="55.5" customHeight="1" x14ac:dyDescent="0.25">
      <c r="A72" s="23">
        <v>2</v>
      </c>
      <c r="B72" s="182" t="s">
        <v>84</v>
      </c>
      <c r="C72" s="183"/>
      <c r="D72" s="183"/>
      <c r="E72" s="183"/>
      <c r="F72" s="183"/>
      <c r="G72" s="184"/>
      <c r="H72" s="95" t="s">
        <v>22</v>
      </c>
      <c r="I72" s="95" t="s">
        <v>25</v>
      </c>
      <c r="J72" s="96"/>
      <c r="K72" s="99">
        <v>1</v>
      </c>
      <c r="L72" s="100">
        <f>K72</f>
        <v>1</v>
      </c>
      <c r="M72" s="97"/>
      <c r="N72" s="99">
        <v>1</v>
      </c>
      <c r="O72" s="99">
        <f>N72</f>
        <v>1</v>
      </c>
      <c r="P72" s="98"/>
      <c r="Q72" s="102">
        <f>N72-K72</f>
        <v>0</v>
      </c>
      <c r="R72" s="102">
        <f t="shared" si="2"/>
        <v>0</v>
      </c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8"/>
    </row>
    <row r="73" spans="1:39" ht="55.5" customHeight="1" x14ac:dyDescent="0.25">
      <c r="A73" s="23">
        <v>3</v>
      </c>
      <c r="B73" s="182" t="s">
        <v>91</v>
      </c>
      <c r="C73" s="183"/>
      <c r="D73" s="183"/>
      <c r="E73" s="183"/>
      <c r="F73" s="183"/>
      <c r="G73" s="184"/>
      <c r="H73" s="95" t="s">
        <v>22</v>
      </c>
      <c r="I73" s="95" t="s">
        <v>25</v>
      </c>
      <c r="J73" s="96"/>
      <c r="K73" s="99">
        <v>1</v>
      </c>
      <c r="L73" s="100">
        <f>K73</f>
        <v>1</v>
      </c>
      <c r="M73" s="97"/>
      <c r="N73" s="99">
        <v>0</v>
      </c>
      <c r="O73" s="99">
        <f>N73</f>
        <v>0</v>
      </c>
      <c r="P73" s="98"/>
      <c r="Q73" s="102">
        <f>N73-K73</f>
        <v>-1</v>
      </c>
      <c r="R73" s="102">
        <f t="shared" si="2"/>
        <v>-1</v>
      </c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8"/>
    </row>
    <row r="74" spans="1:39" ht="20.25" customHeight="1" x14ac:dyDescent="0.25">
      <c r="A74" s="23"/>
      <c r="B74" s="185" t="s">
        <v>30</v>
      </c>
      <c r="C74" s="186"/>
      <c r="D74" s="186"/>
      <c r="E74" s="186"/>
      <c r="F74" s="186"/>
      <c r="G74" s="187"/>
      <c r="H74" s="17"/>
      <c r="I74" s="25"/>
      <c r="J74" s="28"/>
      <c r="K74" s="28"/>
      <c r="L74" s="30"/>
      <c r="M74" s="28"/>
      <c r="N74" s="28"/>
      <c r="O74" s="28"/>
      <c r="P74" s="22"/>
      <c r="Q74" s="45"/>
      <c r="R74" s="22"/>
      <c r="T74" s="8"/>
      <c r="U74" s="8"/>
      <c r="V74" s="21"/>
      <c r="W74" s="21"/>
      <c r="X74" s="21"/>
      <c r="Y74" s="21"/>
      <c r="Z74" s="21"/>
      <c r="AA74" s="21"/>
      <c r="AB74" s="21"/>
      <c r="AC74" s="21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ht="41.25" customHeight="1" x14ac:dyDescent="0.25">
      <c r="A75" s="23">
        <v>1</v>
      </c>
      <c r="B75" s="176" t="s">
        <v>80</v>
      </c>
      <c r="C75" s="177"/>
      <c r="D75" s="177"/>
      <c r="E75" s="177"/>
      <c r="F75" s="177"/>
      <c r="G75" s="178"/>
      <c r="H75" s="24" t="s">
        <v>26</v>
      </c>
      <c r="I75" s="27" t="s">
        <v>24</v>
      </c>
      <c r="J75" s="31"/>
      <c r="K75" s="48">
        <f>K67/K71</f>
        <v>1958000</v>
      </c>
      <c r="L75" s="45">
        <f>K75</f>
        <v>1958000</v>
      </c>
      <c r="M75" s="77"/>
      <c r="N75" s="48">
        <f>N67/N71</f>
        <v>1932527.78</v>
      </c>
      <c r="O75" s="48">
        <f>N75</f>
        <v>1932527.78</v>
      </c>
      <c r="P75" s="45"/>
      <c r="Q75" s="45">
        <f>N75-K75</f>
        <v>-25472.219999999972</v>
      </c>
      <c r="R75" s="45">
        <f t="shared" si="2"/>
        <v>-25472.219999999972</v>
      </c>
      <c r="V75" s="67"/>
      <c r="W75" s="67"/>
      <c r="X75" s="21"/>
      <c r="Y75" s="21"/>
      <c r="Z75" s="21"/>
      <c r="AA75" s="21"/>
      <c r="AB75" s="21"/>
      <c r="AC75" s="21"/>
      <c r="AD75" s="8"/>
      <c r="AE75" s="8"/>
    </row>
    <row r="76" spans="1:39" ht="58.5" customHeight="1" x14ac:dyDescent="0.25">
      <c r="A76" s="23">
        <v>2</v>
      </c>
      <c r="B76" s="176" t="s">
        <v>85</v>
      </c>
      <c r="C76" s="177"/>
      <c r="D76" s="177"/>
      <c r="E76" s="177"/>
      <c r="F76" s="177"/>
      <c r="G76" s="178"/>
      <c r="H76" s="24" t="s">
        <v>26</v>
      </c>
      <c r="I76" s="27" t="s">
        <v>24</v>
      </c>
      <c r="J76" s="31"/>
      <c r="K76" s="48">
        <f>K68/K72</f>
        <v>935752</v>
      </c>
      <c r="L76" s="45">
        <f>K76</f>
        <v>935752</v>
      </c>
      <c r="M76" s="77"/>
      <c r="N76" s="48">
        <f>N68/N72</f>
        <v>925911.69</v>
      </c>
      <c r="O76" s="48">
        <f>N76</f>
        <v>925911.69</v>
      </c>
      <c r="P76" s="45"/>
      <c r="Q76" s="45">
        <f>N76-K76</f>
        <v>-9840.3100000000559</v>
      </c>
      <c r="R76" s="45">
        <f t="shared" si="2"/>
        <v>-9840.3100000000559</v>
      </c>
      <c r="V76" s="67"/>
      <c r="W76" s="67"/>
      <c r="X76" s="21"/>
      <c r="Y76" s="21"/>
      <c r="Z76" s="21"/>
      <c r="AA76" s="21"/>
      <c r="AB76" s="21"/>
      <c r="AC76" s="21"/>
      <c r="AD76" s="8"/>
      <c r="AE76" s="8"/>
    </row>
    <row r="77" spans="1:39" ht="37.5" customHeight="1" x14ac:dyDescent="0.25">
      <c r="A77" s="23">
        <v>3</v>
      </c>
      <c r="B77" s="176" t="s">
        <v>92</v>
      </c>
      <c r="C77" s="177"/>
      <c r="D77" s="177"/>
      <c r="E77" s="177"/>
      <c r="F77" s="177"/>
      <c r="G77" s="178"/>
      <c r="H77" s="24" t="s">
        <v>26</v>
      </c>
      <c r="I77" s="27" t="s">
        <v>24</v>
      </c>
      <c r="J77" s="31"/>
      <c r="K77" s="48">
        <f>K69/K73</f>
        <v>384762</v>
      </c>
      <c r="L77" s="45">
        <f>K77</f>
        <v>384762</v>
      </c>
      <c r="M77" s="77"/>
      <c r="N77" s="48">
        <v>0</v>
      </c>
      <c r="O77" s="48">
        <f>N77</f>
        <v>0</v>
      </c>
      <c r="P77" s="45"/>
      <c r="Q77" s="45">
        <f>N77-K77</f>
        <v>-384762</v>
      </c>
      <c r="R77" s="45">
        <f t="shared" si="2"/>
        <v>-384762</v>
      </c>
      <c r="V77" s="67"/>
      <c r="W77" s="67"/>
      <c r="X77" s="21"/>
      <c r="Y77" s="21"/>
      <c r="Z77" s="21"/>
      <c r="AA77" s="21"/>
      <c r="AB77" s="21"/>
      <c r="AC77" s="21"/>
      <c r="AD77" s="8"/>
      <c r="AE77" s="8"/>
    </row>
    <row r="78" spans="1:39" ht="18" customHeight="1" x14ac:dyDescent="0.25">
      <c r="A78" s="23"/>
      <c r="B78" s="180" t="s">
        <v>31</v>
      </c>
      <c r="C78" s="180"/>
      <c r="D78" s="180"/>
      <c r="E78" s="180"/>
      <c r="F78" s="180"/>
      <c r="G78" s="180"/>
      <c r="H78" s="17"/>
      <c r="I78" s="24"/>
      <c r="J78" s="28"/>
      <c r="K78" s="28"/>
      <c r="L78" s="30"/>
      <c r="M78" s="28"/>
      <c r="N78" s="28"/>
      <c r="O78" s="28"/>
      <c r="P78" s="22"/>
      <c r="Q78" s="30"/>
      <c r="R78" s="22"/>
      <c r="V78" s="67"/>
      <c r="W78" s="67"/>
      <c r="X78" s="21"/>
      <c r="Y78" s="21"/>
      <c r="Z78" s="21"/>
      <c r="AA78" s="21"/>
      <c r="AB78" s="21"/>
      <c r="AC78" s="21"/>
      <c r="AD78" s="8"/>
      <c r="AE78" s="8"/>
    </row>
    <row r="79" spans="1:39" ht="80.25" customHeight="1" x14ac:dyDescent="0.25">
      <c r="A79" s="23">
        <v>1</v>
      </c>
      <c r="B79" s="179" t="s">
        <v>86</v>
      </c>
      <c r="C79" s="179"/>
      <c r="D79" s="179"/>
      <c r="E79" s="179"/>
      <c r="F79" s="179"/>
      <c r="G79" s="179"/>
      <c r="H79" s="24" t="s">
        <v>69</v>
      </c>
      <c r="I79" s="24" t="s">
        <v>24</v>
      </c>
      <c r="J79" s="32"/>
      <c r="K79" s="107">
        <f>(K67+28963739.74+226400)/96666042*100</f>
        <v>32.222421747649499</v>
      </c>
      <c r="L79" s="105">
        <f>K79</f>
        <v>32.222421747649499</v>
      </c>
      <c r="M79" s="106"/>
      <c r="N79" s="107">
        <f>(N67+28963739.74+226400)/96666042*100</f>
        <v>32.196071004955392</v>
      </c>
      <c r="O79" s="106">
        <f>N79</f>
        <v>32.196071004955392</v>
      </c>
      <c r="P79" s="105"/>
      <c r="Q79" s="105">
        <f>N79-K79</f>
        <v>-2.6350742694106088E-2</v>
      </c>
      <c r="R79" s="105">
        <f t="shared" si="2"/>
        <v>-2.6350742694106088E-2</v>
      </c>
      <c r="T79" s="68"/>
      <c r="V79" s="67"/>
      <c r="W79" s="67"/>
      <c r="X79" s="69"/>
      <c r="Y79" s="69"/>
      <c r="Z79" s="69"/>
      <c r="AA79" s="69"/>
      <c r="AB79" s="69"/>
      <c r="AC79" s="69"/>
      <c r="AD79" s="69"/>
      <c r="AE79" s="69"/>
    </row>
    <row r="80" spans="1:39" ht="70.5" customHeight="1" x14ac:dyDescent="0.25">
      <c r="A80" s="23">
        <v>2</v>
      </c>
      <c r="B80" s="175" t="s">
        <v>87</v>
      </c>
      <c r="C80" s="175"/>
      <c r="D80" s="175"/>
      <c r="E80" s="175"/>
      <c r="F80" s="175"/>
      <c r="G80" s="175"/>
      <c r="H80" s="24" t="s">
        <v>69</v>
      </c>
      <c r="I80" s="24" t="s">
        <v>24</v>
      </c>
      <c r="J80" s="32"/>
      <c r="K80" s="107">
        <f>(K68+16025.94)/109173335*100</f>
        <v>0.87180440168837925</v>
      </c>
      <c r="L80" s="105">
        <f>K80</f>
        <v>0.87180440168837925</v>
      </c>
      <c r="M80" s="106"/>
      <c r="N80" s="107">
        <f>(N68+16025.94)/109173335*100</f>
        <v>0.86279092783965972</v>
      </c>
      <c r="O80" s="106">
        <f>N80</f>
        <v>0.86279092783965972</v>
      </c>
      <c r="P80" s="105"/>
      <c r="Q80" s="105">
        <f>N80-K80</f>
        <v>-9.0134738487195332E-3</v>
      </c>
      <c r="R80" s="105">
        <f t="shared" si="2"/>
        <v>-9.0134738487195332E-3</v>
      </c>
      <c r="T80" s="68"/>
      <c r="V80" s="67"/>
      <c r="W80" s="67"/>
      <c r="X80" s="69"/>
      <c r="Y80" s="69"/>
      <c r="Z80" s="69"/>
      <c r="AA80" s="69"/>
      <c r="AB80" s="69"/>
      <c r="AC80" s="69"/>
      <c r="AD80" s="69"/>
      <c r="AE80" s="69"/>
    </row>
    <row r="81" spans="1:47" ht="87" customHeight="1" x14ac:dyDescent="0.25">
      <c r="A81" s="23">
        <v>3</v>
      </c>
      <c r="B81" s="175" t="s">
        <v>93</v>
      </c>
      <c r="C81" s="175"/>
      <c r="D81" s="175"/>
      <c r="E81" s="175"/>
      <c r="F81" s="175"/>
      <c r="G81" s="175"/>
      <c r="H81" s="24" t="s">
        <v>69</v>
      </c>
      <c r="I81" s="24" t="s">
        <v>24</v>
      </c>
      <c r="J81" s="32"/>
      <c r="K81" s="108">
        <f>(K69+118238)/503000*100</f>
        <v>100</v>
      </c>
      <c r="L81" s="105">
        <f>K81</f>
        <v>100</v>
      </c>
      <c r="M81" s="106"/>
      <c r="N81" s="107">
        <v>0</v>
      </c>
      <c r="O81" s="106">
        <f>N81</f>
        <v>0</v>
      </c>
      <c r="P81" s="105"/>
      <c r="Q81" s="105">
        <f>N81-K81</f>
        <v>-100</v>
      </c>
      <c r="R81" s="105">
        <f t="shared" si="2"/>
        <v>-100</v>
      </c>
      <c r="T81" s="68">
        <f>(T69+118238)/503000*100</f>
        <v>23.5065606361829</v>
      </c>
      <c r="V81" s="67"/>
      <c r="W81" s="67"/>
      <c r="X81" s="69"/>
      <c r="Y81" s="69"/>
      <c r="Z81" s="69"/>
      <c r="AA81" s="69"/>
      <c r="AB81" s="69"/>
      <c r="AC81" s="69"/>
      <c r="AD81" s="69"/>
      <c r="AE81" s="69"/>
    </row>
    <row r="82" spans="1:47" ht="23.25" customHeight="1" x14ac:dyDescent="0.25">
      <c r="A82" s="78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</row>
    <row r="83" spans="1:47" ht="21.75" customHeight="1" x14ac:dyDescent="0.25">
      <c r="A83" s="79" t="s">
        <v>71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1"/>
      <c r="AD83" s="81"/>
      <c r="AE83" s="81"/>
      <c r="AF83" s="81"/>
      <c r="AG83" s="82"/>
      <c r="AH83" s="82"/>
      <c r="AI83" s="83"/>
      <c r="AJ83" s="83"/>
      <c r="AK83" s="83"/>
      <c r="AL83" s="84"/>
      <c r="AM83" s="78"/>
      <c r="AN83" s="83"/>
      <c r="AO83" s="83"/>
      <c r="AP83" s="83"/>
      <c r="AQ83" s="83"/>
      <c r="AR83" s="78"/>
      <c r="AS83" s="85"/>
    </row>
    <row r="84" spans="1:47" ht="4.5" customHeight="1" x14ac:dyDescent="0.25">
      <c r="A84" s="86"/>
      <c r="B84"/>
      <c r="C84"/>
      <c r="D84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1"/>
      <c r="AD84" s="81"/>
      <c r="AE84" s="81"/>
      <c r="AF84" s="81"/>
      <c r="AG84" s="82"/>
      <c r="AH84" s="82"/>
      <c r="AI84" s="83"/>
      <c r="AJ84" s="83"/>
      <c r="AK84" s="83"/>
      <c r="AL84" s="84"/>
      <c r="AM84" s="78"/>
      <c r="AN84" s="83"/>
      <c r="AO84" s="83"/>
      <c r="AP84" s="83"/>
      <c r="AQ84" s="83"/>
      <c r="AR84" s="78"/>
      <c r="AS84" s="85"/>
    </row>
    <row r="85" spans="1:47" ht="35.25" customHeight="1" x14ac:dyDescent="0.25">
      <c r="A85" s="88" t="s">
        <v>15</v>
      </c>
      <c r="B85" s="88" t="s">
        <v>20</v>
      </c>
      <c r="C85" s="88" t="s">
        <v>18</v>
      </c>
      <c r="D85" s="172" t="s">
        <v>72</v>
      </c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8"/>
      <c r="AU85" s="8"/>
    </row>
    <row r="86" spans="1:47" ht="18.75" customHeight="1" x14ac:dyDescent="0.25">
      <c r="A86" s="88">
        <v>1</v>
      </c>
      <c r="B86" s="88">
        <v>2</v>
      </c>
      <c r="C86" s="88">
        <v>3</v>
      </c>
      <c r="D86" s="172">
        <v>4</v>
      </c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8"/>
      <c r="AU86" s="8"/>
    </row>
    <row r="87" spans="1:47" ht="21.75" customHeight="1" x14ac:dyDescent="0.25">
      <c r="A87" s="89"/>
      <c r="B87" s="171" t="s">
        <v>89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8"/>
      <c r="AU87" s="8"/>
    </row>
    <row r="88" spans="1:47" ht="37.5" customHeight="1" x14ac:dyDescent="0.25">
      <c r="A88" s="88">
        <v>1</v>
      </c>
      <c r="B88" s="88" t="s">
        <v>28</v>
      </c>
      <c r="C88" s="88" t="s">
        <v>73</v>
      </c>
      <c r="D88" s="167" t="s">
        <v>102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8"/>
      <c r="AU88" s="8"/>
    </row>
    <row r="89" spans="1:47" ht="18.95" customHeight="1" x14ac:dyDescent="0.25">
      <c r="A89" s="88">
        <v>2</v>
      </c>
      <c r="B89" s="88" t="s">
        <v>29</v>
      </c>
      <c r="C89" s="24" t="s">
        <v>22</v>
      </c>
      <c r="D89" s="167" t="s">
        <v>96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8"/>
      <c r="AU89" s="8"/>
    </row>
    <row r="90" spans="1:47" ht="18.95" customHeight="1" x14ac:dyDescent="0.25">
      <c r="A90" s="88">
        <v>3</v>
      </c>
      <c r="B90" s="88" t="s">
        <v>30</v>
      </c>
      <c r="C90" s="88" t="s">
        <v>73</v>
      </c>
      <c r="D90" s="168" t="s">
        <v>97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8"/>
      <c r="AU90" s="8"/>
    </row>
    <row r="91" spans="1:47" ht="18.95" customHeight="1" x14ac:dyDescent="0.25">
      <c r="A91" s="88">
        <v>4</v>
      </c>
      <c r="B91" s="88" t="s">
        <v>31</v>
      </c>
      <c r="C91" s="24" t="s">
        <v>69</v>
      </c>
      <c r="D91" s="168" t="s">
        <v>95</v>
      </c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8"/>
      <c r="AU91" s="8"/>
    </row>
    <row r="92" spans="1:47" ht="6" customHeight="1" x14ac:dyDescent="0.25">
      <c r="A92" s="8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47" ht="27" customHeight="1" x14ac:dyDescent="0.25">
      <c r="A93" s="166" t="s">
        <v>98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47" ht="4.5" customHeight="1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47" ht="18.75" customHeight="1" x14ac:dyDescent="0.25">
      <c r="A95" s="26" t="s">
        <v>33</v>
      </c>
      <c r="C95" s="13"/>
      <c r="D95" s="13"/>
      <c r="E95" s="13"/>
      <c r="F95" s="13"/>
      <c r="G95" s="13"/>
      <c r="H95" s="13"/>
      <c r="I95" s="13"/>
    </row>
    <row r="96" spans="1:47" ht="14.25" customHeight="1" x14ac:dyDescent="0.25">
      <c r="C96" s="13"/>
      <c r="D96" s="13"/>
      <c r="E96" s="13"/>
      <c r="F96" s="13"/>
      <c r="G96" s="13"/>
      <c r="H96" s="13"/>
      <c r="I96" s="13"/>
    </row>
    <row r="97" spans="2:17" ht="17.25" customHeight="1" x14ac:dyDescent="0.25">
      <c r="B97" s="109" t="s">
        <v>101</v>
      </c>
    </row>
    <row r="98" spans="2:17" ht="15.75" x14ac:dyDescent="0.25">
      <c r="B98" s="3"/>
    </row>
    <row r="99" spans="2:17" ht="23.25" customHeight="1" x14ac:dyDescent="0.25">
      <c r="B99" s="3" t="s">
        <v>82</v>
      </c>
      <c r="L99" s="144"/>
      <c r="M99" s="144"/>
      <c r="O99" s="135" t="s">
        <v>74</v>
      </c>
      <c r="P99" s="135"/>
      <c r="Q99" s="135"/>
    </row>
    <row r="100" spans="2:17" ht="20.25" customHeight="1" x14ac:dyDescent="0.25">
      <c r="B100" s="11"/>
      <c r="L100" s="170" t="s">
        <v>21</v>
      </c>
      <c r="M100" s="170"/>
      <c r="O100" s="165" t="s">
        <v>75</v>
      </c>
      <c r="P100" s="165"/>
      <c r="Q100" s="165"/>
    </row>
    <row r="101" spans="2:17" ht="27.75" customHeight="1" x14ac:dyDescent="0.25">
      <c r="B101" s="26" t="s">
        <v>63</v>
      </c>
      <c r="L101" s="144"/>
      <c r="M101" s="144"/>
      <c r="O101" s="135" t="s">
        <v>76</v>
      </c>
      <c r="P101" s="135"/>
      <c r="Q101" s="135"/>
    </row>
    <row r="102" spans="2:17" x14ac:dyDescent="0.25">
      <c r="L102" s="170" t="s">
        <v>21</v>
      </c>
      <c r="M102" s="170"/>
      <c r="O102" s="165" t="s">
        <v>75</v>
      </c>
      <c r="P102" s="165"/>
      <c r="Q102" s="165"/>
    </row>
  </sheetData>
  <mergeCells count="95">
    <mergeCell ref="B68:G68"/>
    <mergeCell ref="B72:G72"/>
    <mergeCell ref="B76:G76"/>
    <mergeCell ref="B67:G67"/>
    <mergeCell ref="B71:G71"/>
    <mergeCell ref="B74:G74"/>
    <mergeCell ref="B69:G69"/>
    <mergeCell ref="B73:G73"/>
    <mergeCell ref="B70:G70"/>
    <mergeCell ref="B82:R82"/>
    <mergeCell ref="B80:G80"/>
    <mergeCell ref="B75:G75"/>
    <mergeCell ref="B79:G79"/>
    <mergeCell ref="B78:G78"/>
    <mergeCell ref="B77:G77"/>
    <mergeCell ref="B81:G81"/>
    <mergeCell ref="D90:R90"/>
    <mergeCell ref="D91:R91"/>
    <mergeCell ref="L100:M100"/>
    <mergeCell ref="L102:M102"/>
    <mergeCell ref="B87:R87"/>
    <mergeCell ref="D85:R85"/>
    <mergeCell ref="D86:R86"/>
    <mergeCell ref="B37:I38"/>
    <mergeCell ref="B40:I40"/>
    <mergeCell ref="C46:R46"/>
    <mergeCell ref="C32:O32"/>
    <mergeCell ref="O102:Q102"/>
    <mergeCell ref="O99:Q99"/>
    <mergeCell ref="O100:Q100"/>
    <mergeCell ref="A93:R93"/>
    <mergeCell ref="D88:R88"/>
    <mergeCell ref="D89:R89"/>
    <mergeCell ref="L101:M101"/>
    <mergeCell ref="M61:O61"/>
    <mergeCell ref="U66:V66"/>
    <mergeCell ref="J52:L52"/>
    <mergeCell ref="B61:G62"/>
    <mergeCell ref="B56:F56"/>
    <mergeCell ref="P61:R61"/>
    <mergeCell ref="B55:E55"/>
    <mergeCell ref="O101:Q101"/>
    <mergeCell ref="B65:G65"/>
    <mergeCell ref="A61:A62"/>
    <mergeCell ref="H61:H62"/>
    <mergeCell ref="B42:R42"/>
    <mergeCell ref="M37:O37"/>
    <mergeCell ref="J61:L61"/>
    <mergeCell ref="I61:I62"/>
    <mergeCell ref="C47:R47"/>
    <mergeCell ref="C45:R45"/>
    <mergeCell ref="B54:F54"/>
    <mergeCell ref="J37:L37"/>
    <mergeCell ref="B64:R64"/>
    <mergeCell ref="B66:G66"/>
    <mergeCell ref="L99:M99"/>
    <mergeCell ref="A37:A38"/>
    <mergeCell ref="B39:I39"/>
    <mergeCell ref="A52:A53"/>
    <mergeCell ref="G52:I52"/>
    <mergeCell ref="B41:I41"/>
    <mergeCell ref="B63:G63"/>
    <mergeCell ref="M52:O52"/>
    <mergeCell ref="B13:C13"/>
    <mergeCell ref="B14:C14"/>
    <mergeCell ref="I9:N9"/>
    <mergeCell ref="I10:N10"/>
    <mergeCell ref="G13:N13"/>
    <mergeCell ref="G14:N14"/>
    <mergeCell ref="B16:C16"/>
    <mergeCell ref="B17:C17"/>
    <mergeCell ref="H19:I19"/>
    <mergeCell ref="H20:I20"/>
    <mergeCell ref="B19:C19"/>
    <mergeCell ref="K19:O19"/>
    <mergeCell ref="B20:C20"/>
    <mergeCell ref="E19:G19"/>
    <mergeCell ref="E20:G20"/>
    <mergeCell ref="Q20:R20"/>
    <mergeCell ref="K20:O20"/>
    <mergeCell ref="C31:O31"/>
    <mergeCell ref="P37:R37"/>
    <mergeCell ref="B57:O57"/>
    <mergeCell ref="B52:F53"/>
    <mergeCell ref="F27:N27"/>
    <mergeCell ref="B22:R22"/>
    <mergeCell ref="C24:O24"/>
    <mergeCell ref="C25:O25"/>
    <mergeCell ref="Q13:R13"/>
    <mergeCell ref="Q14:R14"/>
    <mergeCell ref="Q16:R16"/>
    <mergeCell ref="Q17:R17"/>
    <mergeCell ref="G17:N17"/>
    <mergeCell ref="Q19:R19"/>
    <mergeCell ref="G16:N1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7" max="17" man="1"/>
    <brk id="76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2025-01-09T11:53:47Z</cp:lastPrinted>
  <dcterms:created xsi:type="dcterms:W3CDTF">2019-01-14T08:15:45Z</dcterms:created>
  <dcterms:modified xsi:type="dcterms:W3CDTF">2025-03-21T10:32:42Z</dcterms:modified>
</cp:coreProperties>
</file>