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240" yWindow="60" windowWidth="20055" windowHeight="7950"/>
  </bookViews>
  <sheets>
    <sheet name="1416090" sheetId="1" r:id="rId1"/>
  </sheets>
  <definedNames>
    <definedName name="_xlnm.Print_Area" localSheetId="0">'1416090'!$A$1:$T$99</definedName>
  </definedNames>
  <calcPr calcId="152511"/>
</workbook>
</file>

<file path=xl/calcChain.xml><?xml version="1.0" encoding="utf-8"?>
<calcChain xmlns="http://schemas.openxmlformats.org/spreadsheetml/2006/main">
  <c r="O72" i="1" l="1"/>
  <c r="O68" i="1"/>
  <c r="O76" i="1" s="1"/>
  <c r="O74" i="1"/>
  <c r="R74" i="1" s="1"/>
  <c r="T74" i="1" s="1"/>
  <c r="I72" i="1"/>
  <c r="O75" i="1"/>
  <c r="I75" i="1"/>
  <c r="I74" i="1"/>
  <c r="M74" i="1" s="1"/>
  <c r="R68" i="1"/>
  <c r="T68" i="1"/>
  <c r="R67" i="1"/>
  <c r="T67" i="1" s="1"/>
  <c r="I68" i="1"/>
  <c r="M68" i="1" s="1"/>
  <c r="Q67" i="1"/>
  <c r="Q68" i="1"/>
  <c r="M67" i="1"/>
  <c r="M72" i="1"/>
  <c r="Q72" i="1"/>
  <c r="Q70" i="1"/>
  <c r="Q66" i="1"/>
  <c r="Q65" i="1"/>
  <c r="R70" i="1"/>
  <c r="T70" i="1" s="1"/>
  <c r="R66" i="1"/>
  <c r="T66" i="1"/>
  <c r="R65" i="1"/>
  <c r="T65" i="1" s="1"/>
  <c r="I54" i="1"/>
  <c r="I40" i="1"/>
  <c r="I41" i="1"/>
  <c r="O41" i="1" s="1"/>
  <c r="F54" i="1"/>
  <c r="M70" i="1"/>
  <c r="M66" i="1"/>
  <c r="M65" i="1"/>
  <c r="P54" i="1"/>
  <c r="P55" i="1" s="1"/>
  <c r="Q55" i="1" s="1"/>
  <c r="M54" i="1"/>
  <c r="M55" i="1"/>
  <c r="F40" i="1"/>
  <c r="F41" i="1"/>
  <c r="R75" i="1"/>
  <c r="T75" i="1" s="1"/>
  <c r="M75" i="1"/>
  <c r="Q75" i="1"/>
  <c r="I55" i="1"/>
  <c r="Q74" i="1"/>
  <c r="M40" i="1"/>
  <c r="M41" i="1" s="1"/>
  <c r="O54" i="1"/>
  <c r="O55" i="1"/>
  <c r="R72" i="1"/>
  <c r="T72" i="1"/>
  <c r="H40" i="1"/>
  <c r="H41" i="1" s="1"/>
  <c r="H54" i="1"/>
  <c r="F55" i="1"/>
  <c r="H55" i="1"/>
  <c r="O40" i="1"/>
  <c r="Q40" i="1" s="1"/>
  <c r="Q41" i="1" s="1"/>
  <c r="Q54" i="1"/>
  <c r="Q76" i="1" l="1"/>
  <c r="I76" i="1"/>
  <c r="M76" i="1" s="1"/>
  <c r="R76" i="1" l="1"/>
  <c r="T76" i="1" s="1"/>
</calcChain>
</file>

<file path=xl/sharedStrings.xml><?xml version="1.0" encoding="utf-8"?>
<sst xmlns="http://schemas.openxmlformats.org/spreadsheetml/2006/main" count="164" uniqueCount="100">
  <si>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</si>
  <si>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</si>
  <si>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</si>
  <si>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</si>
  <si>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</si>
  <si>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</si>
  <si>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</si>
  <si>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</si>
  <si>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</si>
  <si>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</si>
  <si>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</si>
  <si>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</si>
  <si>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</si>
  <si>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</si>
  <si>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</si>
  <si>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</si>
  <si>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</si>
  <si>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</si>
  <si>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</si>
  <si>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</si>
  <si>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</si>
  <si>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</si>
  <si>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</si>
  <si>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</si>
  <si>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</si>
  <si>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</si>
  <si>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</si>
  <si>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</si>
  <si>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</si>
  <si>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</si>
  <si>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</si>
  <si>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</si>
  <si>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</si>
  <si>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</si>
  <si>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</si>
  <si>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</si>
  <si>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</si>
  <si>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</si>
  <si>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</si>
  <si>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</si>
  <si>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</si>
  <si>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</si>
  <si>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</si>
  <si>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</si>
  <si>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</si>
  <si>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</si>
  <si>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</si>
  <si>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</si>
  <si>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</si>
  <si>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</si>
  <si>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</si>
  <si>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</si>
  <si>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</si>
  <si>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</si>
  <si>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</si>
  <si>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</si>
  <si>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</si>
  <si>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</si>
  <si>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 xml:space="preserve">Інша діяльність у сфері житлово-комунального господарства </t>
  </si>
  <si>
    <t>0640</t>
  </si>
  <si>
    <t>Укріплення матеріально-технічної бази комунальних підприємств</t>
  </si>
  <si>
    <t>Завдання 1. Придбання техніки за договором фінансового лізингу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</si>
  <si>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</si>
  <si>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</si>
  <si>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</si>
  <si>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</si>
  <si>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договір</t>
  </si>
  <si>
    <t>кількість техніки, яку планується придбати у лізинг</t>
  </si>
  <si>
    <t>9.1. Аналіз показників бюджетної програми</t>
  </si>
  <si>
    <t>Завдання 1. Придбання техніки на умовах фінансового лізингу</t>
  </si>
  <si>
    <t>Придбання техніки на умовах фінансового лізингу з метою укріплення матеріально-технічної бази комунального підприємства</t>
  </si>
  <si>
    <t>Придбання техніки на умовах фінансового лізингу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</si>
  <si>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</si>
  <si>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</si>
  <si>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(Власне ім'я, ПРІЗВИЩЕ)</t>
  </si>
  <si>
    <t>Василь КАБАЛЬСЬКИЙ</t>
  </si>
  <si>
    <t>Наталія  ФУР'ЯНОВА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</si>
  <si>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</si>
  <si>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Напрями використання бюджетних коштів*</t>
  </si>
  <si>
    <t>відс.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</si>
  <si>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</si>
  <si>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виконання зобов'язань КП БРЕД по договору фінансового лізингу в поточному році</t>
  </si>
  <si>
    <t>вартість об'єкта фінансового лізингу</t>
  </si>
  <si>
    <t xml:space="preserve">середня вартість на придбання 1 од. техніки </t>
  </si>
  <si>
    <t>комерційна пропозиція банку</t>
  </si>
  <si>
    <t xml:space="preserve">відсоток забезпеченості фінансовим ресурсом на придбання спеціальної техніки </t>
  </si>
  <si>
    <t>сума лізингового платежу, що підлягає сплаті</t>
  </si>
  <si>
    <t>додаткова угода</t>
  </si>
  <si>
    <t>сума сплаченого лізингового платежу за період 2021-2023 рр.</t>
  </si>
  <si>
    <t>графік лізингових платежів</t>
  </si>
  <si>
    <t>лист-звернення</t>
  </si>
  <si>
    <t>відсоток оновлення спеціальної техніки терміном експлуатації до 6 років до загальної кількості спеціальної техніки на підприємстві</t>
  </si>
  <si>
    <t>відсоток забезпеченості фінансовим ресурсом на оплату лізингового платежу</t>
  </si>
  <si>
    <t>місцевого бюджету на 01.01.2025 року</t>
  </si>
  <si>
    <t>Пояснення: у зв'язку з економією коштів.</t>
  </si>
  <si>
    <t xml:space="preserve">Пояснення: розбіжності відсутні. </t>
  </si>
  <si>
    <t>9.3. Аналіз стану виконання результативних показників: результативні показники виконані.</t>
  </si>
  <si>
    <t>Пояснення: 1) економія коштів за рахунок оплати лізингових платежів з рахунку підприємства з метою запобігти нарахування пені.</t>
  </si>
  <si>
    <t>Пояснення: економія коштів за рахунок оплати лізингових платежів з рахунку підприємства з метою запобігти нарахування пені.</t>
  </si>
  <si>
    <t>Виконання бюджетної програми становить 67 % до затверджених призначень в 2024 р. за рахунок економії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</si>
</sst>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9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82" fontId="10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left" vertical="center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vertical="center" wrapText="1"/>
    </xf>
    <xf numFmtId="0" fontId="2" fillId="2" borderId="0" xfId="1" applyFont="1" applyFill="1" applyAlignment="1"/>
    <xf numFmtId="4" fontId="14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2" borderId="5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wrapText="1"/>
    </xf>
    <xf numFmtId="0" fontId="8" fillId="0" borderId="3" xfId="2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2" fontId="2" fillId="0" borderId="0" xfId="2" applyNumberFormat="1" applyFont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view="pageBreakPreview" zoomScaleNormal="100" zoomScaleSheetLayoutView="100" workbookViewId="0">
      <selection activeCell="V67" sqref="V67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10.28515625" style="6" customWidth="1"/>
    <col min="4" max="4" width="9.140625" style="6"/>
    <col min="5" max="5" width="7.140625" style="6" customWidth="1"/>
    <col min="6" max="8" width="12.7109375" style="6" customWidth="1"/>
    <col min="9" max="9" width="5.85546875" style="6" customWidth="1"/>
    <col min="10" max="10" width="9.140625" style="6"/>
    <col min="11" max="11" width="6.42578125" style="6" customWidth="1"/>
    <col min="12" max="12" width="6.28515625" style="6" customWidth="1"/>
    <col min="13" max="13" width="9.140625" style="6"/>
    <col min="14" max="14" width="6.140625" style="6" customWidth="1"/>
    <col min="15" max="15" width="13.7109375" style="6" customWidth="1"/>
    <col min="16" max="16" width="12.42578125" style="6" customWidth="1"/>
    <col min="17" max="17" width="13" style="6" customWidth="1"/>
    <col min="18" max="18" width="15.42578125" style="6" customWidth="1"/>
    <col min="19" max="19" width="12" style="6" customWidth="1"/>
    <col min="20" max="20" width="14.710937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62</v>
      </c>
    </row>
    <row r="7" spans="1:20" ht="9" customHeight="1" x14ac:dyDescent="0.25"/>
    <row r="8" spans="1:20" x14ac:dyDescent="0.25">
      <c r="G8" s="23"/>
      <c r="H8" s="24"/>
      <c r="I8" s="24"/>
      <c r="J8" s="25" t="s">
        <v>28</v>
      </c>
      <c r="K8" s="24"/>
      <c r="M8" s="24"/>
      <c r="N8" s="24"/>
      <c r="O8" s="23"/>
    </row>
    <row r="9" spans="1:20" ht="15.75" x14ac:dyDescent="0.25">
      <c r="F9" s="22"/>
      <c r="G9" s="165" t="s">
        <v>29</v>
      </c>
      <c r="H9" s="165"/>
      <c r="I9" s="165"/>
      <c r="J9" s="165"/>
      <c r="K9" s="165"/>
      <c r="L9" s="165"/>
      <c r="M9" s="165"/>
      <c r="N9" s="22"/>
      <c r="O9" s="22"/>
    </row>
    <row r="10" spans="1:20" ht="15.75" x14ac:dyDescent="0.25">
      <c r="F10" s="22"/>
      <c r="G10" s="165" t="s">
        <v>93</v>
      </c>
      <c r="H10" s="165"/>
      <c r="I10" s="165"/>
      <c r="J10" s="165"/>
      <c r="K10" s="165"/>
      <c r="L10" s="165"/>
      <c r="M10" s="165"/>
      <c r="N10" s="22"/>
      <c r="O10" s="23"/>
    </row>
    <row r="13" spans="1:20" ht="15.75" x14ac:dyDescent="0.25">
      <c r="A13" s="41" t="s">
        <v>0</v>
      </c>
      <c r="B13" s="167">
        <v>1400000</v>
      </c>
      <c r="C13" s="167"/>
      <c r="E13" s="7"/>
      <c r="F13" s="2" t="s">
        <v>55</v>
      </c>
      <c r="G13" s="7"/>
      <c r="H13" s="7"/>
      <c r="I13" s="7"/>
      <c r="J13" s="7"/>
      <c r="K13" s="7"/>
      <c r="L13" s="7"/>
      <c r="M13" s="7"/>
      <c r="S13" s="112" t="s">
        <v>48</v>
      </c>
      <c r="T13" s="112"/>
    </row>
    <row r="14" spans="1:20" ht="54.75" customHeight="1" x14ac:dyDescent="0.25">
      <c r="A14" s="41"/>
      <c r="B14" s="168" t="s">
        <v>45</v>
      </c>
      <c r="C14" s="168"/>
      <c r="E14" s="43"/>
      <c r="F14" s="119" t="s">
        <v>51</v>
      </c>
      <c r="G14" s="119"/>
      <c r="H14" s="119"/>
      <c r="I14" s="119"/>
      <c r="J14" s="119"/>
      <c r="K14" s="119"/>
      <c r="L14" s="119"/>
      <c r="S14" s="113" t="s">
        <v>49</v>
      </c>
      <c r="T14" s="113"/>
    </row>
    <row r="15" spans="1:20" x14ac:dyDescent="0.25">
      <c r="A15" s="41"/>
      <c r="B15" s="8"/>
      <c r="S15" s="42"/>
    </row>
    <row r="16" spans="1:20" ht="15.75" x14ac:dyDescent="0.25">
      <c r="A16" s="41" t="s">
        <v>1</v>
      </c>
      <c r="B16" s="170">
        <v>1410000</v>
      </c>
      <c r="C16" s="170"/>
      <c r="E16" s="7"/>
      <c r="F16" s="1" t="s">
        <v>55</v>
      </c>
      <c r="G16" s="7"/>
      <c r="H16" s="7"/>
      <c r="I16" s="7"/>
      <c r="J16" s="7"/>
      <c r="K16" s="7"/>
      <c r="L16" s="7"/>
      <c r="M16" s="7"/>
      <c r="S16" s="112" t="s">
        <v>48</v>
      </c>
      <c r="T16" s="112"/>
    </row>
    <row r="17" spans="1:25" ht="54.75" customHeight="1" x14ac:dyDescent="0.25">
      <c r="A17" s="41"/>
      <c r="B17" s="168" t="s">
        <v>45</v>
      </c>
      <c r="C17" s="168"/>
      <c r="E17" s="44"/>
      <c r="F17" s="114" t="s">
        <v>54</v>
      </c>
      <c r="G17" s="114"/>
      <c r="H17" s="114"/>
      <c r="I17" s="114"/>
      <c r="J17" s="114"/>
      <c r="K17" s="114"/>
      <c r="L17" s="114"/>
      <c r="S17" s="113" t="s">
        <v>49</v>
      </c>
      <c r="T17" s="113"/>
    </row>
    <row r="18" spans="1:25" x14ac:dyDescent="0.25">
      <c r="A18" s="41"/>
      <c r="B18" s="8"/>
      <c r="S18" s="42"/>
    </row>
    <row r="19" spans="1:25" ht="18" customHeight="1" x14ac:dyDescent="0.25">
      <c r="A19" s="41" t="s">
        <v>2</v>
      </c>
      <c r="B19" s="170">
        <v>1416090</v>
      </c>
      <c r="C19" s="170"/>
      <c r="E19" s="83">
        <v>6090</v>
      </c>
      <c r="F19" s="83"/>
      <c r="G19" s="105" t="s">
        <v>59</v>
      </c>
      <c r="H19" s="105"/>
      <c r="I19" s="10"/>
      <c r="J19" s="169" t="s">
        <v>58</v>
      </c>
      <c r="K19" s="169"/>
      <c r="L19" s="169"/>
      <c r="M19" s="169"/>
      <c r="N19" s="169"/>
      <c r="O19" s="169"/>
      <c r="P19" s="169"/>
      <c r="Q19" s="169"/>
      <c r="S19" s="117" t="s">
        <v>56</v>
      </c>
      <c r="T19" s="118"/>
    </row>
    <row r="20" spans="1:25" ht="69.75" customHeight="1" x14ac:dyDescent="0.25">
      <c r="A20" s="41"/>
      <c r="B20" s="168" t="s">
        <v>45</v>
      </c>
      <c r="C20" s="168"/>
      <c r="E20" s="115" t="s">
        <v>46</v>
      </c>
      <c r="F20" s="115"/>
      <c r="G20" s="116" t="s">
        <v>47</v>
      </c>
      <c r="H20" s="116"/>
      <c r="I20" s="45"/>
      <c r="J20" s="106" t="s">
        <v>52</v>
      </c>
      <c r="K20" s="106"/>
      <c r="L20" s="106"/>
      <c r="M20" s="106"/>
      <c r="N20" s="106"/>
      <c r="O20" s="106"/>
      <c r="P20" s="106"/>
      <c r="Q20" s="106"/>
      <c r="S20" s="104" t="s">
        <v>50</v>
      </c>
      <c r="T20" s="104"/>
    </row>
    <row r="21" spans="1:25" x14ac:dyDescent="0.25">
      <c r="A21" s="41"/>
    </row>
    <row r="22" spans="1:25" ht="15.75" x14ac:dyDescent="0.25">
      <c r="A22" s="42" t="s">
        <v>30</v>
      </c>
      <c r="B22" s="166" t="s">
        <v>31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27"/>
      <c r="S22" s="27"/>
      <c r="T22" s="27"/>
      <c r="U22" s="27"/>
      <c r="V22" s="31"/>
      <c r="W22" s="31"/>
      <c r="X22" s="10"/>
      <c r="Y22" s="10"/>
    </row>
    <row r="23" spans="1:25" ht="10.5" customHeight="1" x14ac:dyDescent="0.25">
      <c r="A23" s="2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1"/>
      <c r="W23" s="31"/>
      <c r="X23" s="10"/>
      <c r="Y23" s="10"/>
    </row>
    <row r="24" spans="1:25" ht="18" customHeight="1" x14ac:dyDescent="0.25">
      <c r="A24" s="23"/>
      <c r="B24" s="28" t="s">
        <v>14</v>
      </c>
      <c r="C24" s="160" t="s">
        <v>32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39"/>
      <c r="S24" s="39"/>
      <c r="T24" s="39"/>
      <c r="U24" s="39"/>
      <c r="V24" s="39"/>
      <c r="W24" s="39"/>
      <c r="X24" s="10"/>
      <c r="Y24" s="10"/>
    </row>
    <row r="25" spans="1:25" ht="19.5" customHeight="1" x14ac:dyDescent="0.25">
      <c r="A25" s="23"/>
      <c r="B25" s="28">
        <v>1</v>
      </c>
      <c r="C25" s="161" t="s">
        <v>70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39"/>
      <c r="S25" s="39"/>
      <c r="T25" s="39"/>
      <c r="U25" s="39"/>
      <c r="V25" s="39"/>
      <c r="W25" s="39"/>
      <c r="X25" s="10"/>
      <c r="Y25" s="10"/>
    </row>
    <row r="26" spans="1:2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1"/>
      <c r="S26" s="31"/>
      <c r="T26" s="31"/>
      <c r="U26" s="31"/>
      <c r="V26" s="31"/>
      <c r="W26" s="31"/>
      <c r="X26" s="10"/>
      <c r="Y26" s="10"/>
    </row>
    <row r="27" spans="1:25" ht="18.75" customHeight="1" x14ac:dyDescent="0.25">
      <c r="A27" s="29" t="s">
        <v>33</v>
      </c>
      <c r="B27" s="30" t="s">
        <v>34</v>
      </c>
      <c r="C27" s="30"/>
      <c r="D27" s="30"/>
      <c r="E27" s="40" t="s">
        <v>60</v>
      </c>
      <c r="F27" s="40"/>
      <c r="G27" s="40"/>
      <c r="H27" s="40"/>
      <c r="I27" s="21"/>
      <c r="J27" s="21"/>
      <c r="K27" s="21"/>
      <c r="L27" s="21"/>
      <c r="M27" s="21"/>
      <c r="N27" s="21"/>
      <c r="O27" s="21"/>
      <c r="P27" s="21"/>
      <c r="Q27" s="21"/>
      <c r="R27" s="31"/>
      <c r="S27" s="31"/>
      <c r="T27" s="31"/>
      <c r="U27" s="31"/>
      <c r="V27" s="31"/>
      <c r="W27" s="31"/>
      <c r="X27" s="10"/>
      <c r="Y27" s="10"/>
    </row>
    <row r="28" spans="1:25" ht="9.7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1"/>
      <c r="S28" s="31"/>
      <c r="T28" s="31"/>
      <c r="U28" s="31"/>
      <c r="V28" s="31"/>
      <c r="W28" s="31"/>
      <c r="X28" s="10"/>
    </row>
    <row r="29" spans="1:25" ht="18.75" customHeight="1" x14ac:dyDescent="0.25">
      <c r="A29" s="29" t="s">
        <v>12</v>
      </c>
      <c r="B29" s="5" t="s">
        <v>35</v>
      </c>
      <c r="C29" s="3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7"/>
      <c r="S29" s="38"/>
      <c r="T29" s="38"/>
      <c r="U29" s="38"/>
      <c r="V29" s="31"/>
      <c r="W29" s="31"/>
      <c r="X29" s="10"/>
    </row>
    <row r="30" spans="1:25" ht="8.2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8"/>
      <c r="T30" s="38"/>
      <c r="U30" s="38"/>
      <c r="V30" s="31"/>
      <c r="W30" s="31"/>
      <c r="X30" s="10"/>
    </row>
    <row r="31" spans="1:25" ht="18" customHeight="1" x14ac:dyDescent="0.25">
      <c r="A31" s="34"/>
      <c r="B31" s="28" t="s">
        <v>14</v>
      </c>
      <c r="C31" s="160" t="s">
        <v>36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39"/>
      <c r="S31" s="39"/>
      <c r="T31" s="39"/>
      <c r="U31" s="39"/>
      <c r="V31" s="39"/>
      <c r="W31" s="39"/>
      <c r="X31" s="10"/>
    </row>
    <row r="32" spans="1:25" ht="18" customHeight="1" x14ac:dyDescent="0.25">
      <c r="A32" s="34"/>
      <c r="B32" s="28">
        <v>1</v>
      </c>
      <c r="C32" s="162" t="s">
        <v>69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  <c r="R32" s="39"/>
      <c r="S32" s="39"/>
      <c r="T32" s="39"/>
      <c r="U32" s="39"/>
      <c r="V32" s="39"/>
      <c r="W32" s="39"/>
      <c r="X32" s="10"/>
    </row>
    <row r="33" spans="1:24" ht="9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1"/>
      <c r="S33" s="31"/>
      <c r="T33" s="31"/>
      <c r="U33" s="31"/>
      <c r="V33" s="35"/>
      <c r="W33" s="31"/>
      <c r="X33" s="10"/>
    </row>
    <row r="34" spans="1:24" ht="19.5" customHeight="1" x14ac:dyDescent="0.25">
      <c r="A34" s="46" t="s">
        <v>15</v>
      </c>
      <c r="B34" s="36" t="s">
        <v>37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1"/>
      <c r="S34" s="31"/>
      <c r="T34" s="31"/>
      <c r="U34" s="31"/>
      <c r="V34" s="35"/>
      <c r="W34" s="31"/>
      <c r="X34" s="10"/>
    </row>
    <row r="35" spans="1:24" ht="19.5" customHeight="1" x14ac:dyDescent="0.25">
      <c r="A35" s="50" t="s">
        <v>63</v>
      </c>
      <c r="B35" s="36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1"/>
      <c r="S35" s="31"/>
      <c r="T35" s="31"/>
      <c r="U35" s="31"/>
      <c r="V35" s="35"/>
      <c r="W35" s="31"/>
      <c r="X35" s="10"/>
    </row>
    <row r="36" spans="1:24" ht="15.75" x14ac:dyDescent="0.25">
      <c r="B36" s="5"/>
      <c r="Q36" s="23" t="s">
        <v>43</v>
      </c>
    </row>
    <row r="37" spans="1:24" ht="31.5" customHeight="1" x14ac:dyDescent="0.25">
      <c r="A37" s="144" t="s">
        <v>14</v>
      </c>
      <c r="B37" s="146" t="s">
        <v>78</v>
      </c>
      <c r="C37" s="147"/>
      <c r="D37" s="147"/>
      <c r="E37" s="148"/>
      <c r="F37" s="96" t="s">
        <v>10</v>
      </c>
      <c r="G37" s="96"/>
      <c r="H37" s="96"/>
      <c r="I37" s="139" t="s">
        <v>38</v>
      </c>
      <c r="J37" s="96"/>
      <c r="K37" s="96"/>
      <c r="L37" s="96"/>
      <c r="M37" s="96"/>
      <c r="N37" s="96"/>
      <c r="O37" s="139" t="s">
        <v>11</v>
      </c>
      <c r="P37" s="96"/>
      <c r="Q37" s="96"/>
      <c r="R37" s="10"/>
    </row>
    <row r="38" spans="1:24" ht="30" x14ac:dyDescent="0.25">
      <c r="A38" s="145"/>
      <c r="B38" s="149"/>
      <c r="C38" s="150"/>
      <c r="D38" s="150"/>
      <c r="E38" s="151"/>
      <c r="F38" s="9" t="s">
        <v>7</v>
      </c>
      <c r="G38" s="9" t="s">
        <v>8</v>
      </c>
      <c r="H38" s="9" t="s">
        <v>9</v>
      </c>
      <c r="I38" s="96" t="s">
        <v>7</v>
      </c>
      <c r="J38" s="96"/>
      <c r="K38" s="140" t="s">
        <v>8</v>
      </c>
      <c r="L38" s="141"/>
      <c r="M38" s="96" t="s">
        <v>9</v>
      </c>
      <c r="N38" s="96"/>
      <c r="O38" s="9" t="s">
        <v>7</v>
      </c>
      <c r="P38" s="9" t="s">
        <v>8</v>
      </c>
      <c r="Q38" s="9" t="s">
        <v>9</v>
      </c>
      <c r="R38" s="10"/>
    </row>
    <row r="39" spans="1:24" x14ac:dyDescent="0.25">
      <c r="A39" s="15">
        <v>1</v>
      </c>
      <c r="B39" s="96">
        <v>2</v>
      </c>
      <c r="C39" s="96"/>
      <c r="D39" s="96"/>
      <c r="E39" s="96"/>
      <c r="F39" s="9">
        <v>3</v>
      </c>
      <c r="G39" s="9">
        <v>4</v>
      </c>
      <c r="H39" s="9">
        <v>5</v>
      </c>
      <c r="I39" s="96">
        <v>6</v>
      </c>
      <c r="J39" s="96"/>
      <c r="K39" s="140">
        <v>7</v>
      </c>
      <c r="L39" s="141"/>
      <c r="M39" s="140">
        <v>8</v>
      </c>
      <c r="N39" s="141"/>
      <c r="O39" s="9">
        <v>9</v>
      </c>
      <c r="P39" s="9">
        <v>10</v>
      </c>
      <c r="Q39" s="9">
        <v>11</v>
      </c>
      <c r="R39" s="12"/>
    </row>
    <row r="40" spans="1:24" ht="38.25" customHeight="1" x14ac:dyDescent="0.25">
      <c r="A40" s="19">
        <v>1</v>
      </c>
      <c r="B40" s="143" t="s">
        <v>71</v>
      </c>
      <c r="C40" s="143"/>
      <c r="D40" s="143"/>
      <c r="E40" s="143"/>
      <c r="F40" s="16">
        <f>F54</f>
        <v>258800</v>
      </c>
      <c r="G40" s="16"/>
      <c r="H40" s="16">
        <f>F40+G40</f>
        <v>258800</v>
      </c>
      <c r="I40" s="142">
        <f>I54</f>
        <v>172528.92</v>
      </c>
      <c r="J40" s="142"/>
      <c r="K40" s="142"/>
      <c r="L40" s="142"/>
      <c r="M40" s="142">
        <f>I40+K40</f>
        <v>172528.92</v>
      </c>
      <c r="N40" s="142"/>
      <c r="O40" s="16">
        <f>I40-F40</f>
        <v>-86271.079999999987</v>
      </c>
      <c r="P40" s="16"/>
      <c r="Q40" s="16">
        <f>O40+P40</f>
        <v>-86271.079999999987</v>
      </c>
      <c r="R40" s="10"/>
    </row>
    <row r="41" spans="1:24" ht="18" customHeight="1" x14ac:dyDescent="0.25">
      <c r="A41" s="11"/>
      <c r="B41" s="157" t="s">
        <v>13</v>
      </c>
      <c r="C41" s="158"/>
      <c r="D41" s="158"/>
      <c r="E41" s="159"/>
      <c r="F41" s="16">
        <f>F40</f>
        <v>258800</v>
      </c>
      <c r="G41" s="16"/>
      <c r="H41" s="16">
        <f>H40</f>
        <v>258800</v>
      </c>
      <c r="I41" s="142">
        <f>I40</f>
        <v>172528.92</v>
      </c>
      <c r="J41" s="142"/>
      <c r="K41" s="142"/>
      <c r="L41" s="142"/>
      <c r="M41" s="142">
        <f>M40</f>
        <v>172528.92</v>
      </c>
      <c r="N41" s="142"/>
      <c r="O41" s="16">
        <f>I41-F41</f>
        <v>-86271.079999999987</v>
      </c>
      <c r="P41" s="16"/>
      <c r="Q41" s="16">
        <f>Q40</f>
        <v>-86271.079999999987</v>
      </c>
      <c r="V41" s="49"/>
    </row>
    <row r="42" spans="1:24" ht="5.25" customHeight="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18.95" customHeight="1" x14ac:dyDescent="0.25">
      <c r="A43" s="51" t="s">
        <v>64</v>
      </c>
      <c r="B4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24" ht="18.95" customHeight="1" x14ac:dyDescent="0.25">
      <c r="A44" s="51"/>
      <c r="B44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24" ht="18.95" customHeight="1" x14ac:dyDescent="0.25">
      <c r="A45" s="23"/>
      <c r="B45" s="53" t="s">
        <v>14</v>
      </c>
      <c r="C45" s="85" t="s">
        <v>65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</row>
    <row r="46" spans="1:24" ht="18.95" customHeight="1" x14ac:dyDescent="0.25">
      <c r="A46" s="23"/>
      <c r="B46" s="53">
        <v>1</v>
      </c>
      <c r="C46" s="85">
        <v>2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</row>
    <row r="47" spans="1:24" ht="21.75" customHeight="1" x14ac:dyDescent="0.25">
      <c r="A47" s="23"/>
      <c r="B47" s="58">
        <v>1</v>
      </c>
      <c r="C47" s="88" t="s">
        <v>98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/>
    </row>
    <row r="48" spans="1:24" ht="18.95" customHeight="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20" ht="15.75" x14ac:dyDescent="0.25">
      <c r="A49" s="46" t="s">
        <v>39</v>
      </c>
      <c r="B49" s="5" t="s">
        <v>53</v>
      </c>
    </row>
    <row r="50" spans="1:20" ht="14.25" customHeight="1" x14ac:dyDescent="0.25">
      <c r="B50" s="5"/>
      <c r="Q50" s="23" t="s">
        <v>43</v>
      </c>
    </row>
    <row r="51" spans="1:20" ht="30.75" customHeight="1" x14ac:dyDescent="0.25">
      <c r="A51" s="144" t="s">
        <v>14</v>
      </c>
      <c r="B51" s="139" t="s">
        <v>16</v>
      </c>
      <c r="C51" s="96"/>
      <c r="D51" s="96"/>
      <c r="E51" s="96"/>
      <c r="F51" s="154" t="s">
        <v>10</v>
      </c>
      <c r="G51" s="155"/>
      <c r="H51" s="156"/>
      <c r="I51" s="96" t="s">
        <v>38</v>
      </c>
      <c r="J51" s="96"/>
      <c r="K51" s="96"/>
      <c r="L51" s="96"/>
      <c r="M51" s="96"/>
      <c r="N51" s="96"/>
      <c r="O51" s="96" t="s">
        <v>11</v>
      </c>
      <c r="P51" s="96"/>
      <c r="Q51" s="96"/>
    </row>
    <row r="52" spans="1:20" ht="33" customHeight="1" x14ac:dyDescent="0.25">
      <c r="A52" s="145"/>
      <c r="B52" s="96"/>
      <c r="C52" s="96"/>
      <c r="D52" s="96"/>
      <c r="E52" s="96"/>
      <c r="F52" s="9" t="s">
        <v>7</v>
      </c>
      <c r="G52" s="9" t="s">
        <v>8</v>
      </c>
      <c r="H52" s="9" t="s">
        <v>9</v>
      </c>
      <c r="I52" s="96" t="s">
        <v>7</v>
      </c>
      <c r="J52" s="96"/>
      <c r="K52" s="140" t="s">
        <v>8</v>
      </c>
      <c r="L52" s="141"/>
      <c r="M52" s="96" t="s">
        <v>9</v>
      </c>
      <c r="N52" s="96"/>
      <c r="O52" s="9" t="s">
        <v>7</v>
      </c>
      <c r="P52" s="9" t="s">
        <v>8</v>
      </c>
      <c r="Q52" s="9" t="s">
        <v>9</v>
      </c>
    </row>
    <row r="53" spans="1:20" ht="18" customHeight="1" x14ac:dyDescent="0.25">
      <c r="A53" s="15">
        <v>1</v>
      </c>
      <c r="B53" s="96">
        <v>2</v>
      </c>
      <c r="C53" s="96"/>
      <c r="D53" s="96"/>
      <c r="E53" s="96"/>
      <c r="F53" s="9">
        <v>3</v>
      </c>
      <c r="G53" s="9">
        <v>4</v>
      </c>
      <c r="H53" s="9">
        <v>5</v>
      </c>
      <c r="I53" s="96">
        <v>6</v>
      </c>
      <c r="J53" s="96"/>
      <c r="K53" s="140">
        <v>7</v>
      </c>
      <c r="L53" s="141"/>
      <c r="M53" s="140">
        <v>8</v>
      </c>
      <c r="N53" s="141"/>
      <c r="O53" s="9">
        <v>9</v>
      </c>
      <c r="P53" s="9">
        <v>10</v>
      </c>
      <c r="Q53" s="9">
        <v>11</v>
      </c>
    </row>
    <row r="54" spans="1:20" ht="66.75" customHeight="1" x14ac:dyDescent="0.25">
      <c r="A54" s="11"/>
      <c r="B54" s="109" t="s">
        <v>77</v>
      </c>
      <c r="C54" s="110"/>
      <c r="D54" s="110"/>
      <c r="E54" s="111"/>
      <c r="F54" s="18">
        <f>I65</f>
        <v>258800</v>
      </c>
      <c r="G54" s="18"/>
      <c r="H54" s="18">
        <f>F54+G54</f>
        <v>258800</v>
      </c>
      <c r="I54" s="107">
        <f>O65</f>
        <v>172528.92</v>
      </c>
      <c r="J54" s="108"/>
      <c r="K54" s="107"/>
      <c r="L54" s="108"/>
      <c r="M54" s="107">
        <f>I54+K54</f>
        <v>172528.92</v>
      </c>
      <c r="N54" s="108"/>
      <c r="O54" s="18">
        <f>I54-F54</f>
        <v>-86271.079999999987</v>
      </c>
      <c r="P54" s="18">
        <f>K54-G54</f>
        <v>0</v>
      </c>
      <c r="Q54" s="18">
        <f>O54+P54</f>
        <v>-86271.079999999987</v>
      </c>
    </row>
    <row r="55" spans="1:20" ht="18" customHeight="1" x14ac:dyDescent="0.25">
      <c r="A55" s="11"/>
      <c r="B55" s="135" t="s">
        <v>13</v>
      </c>
      <c r="C55" s="135"/>
      <c r="D55" s="135"/>
      <c r="E55" s="135"/>
      <c r="F55" s="18">
        <f>F54</f>
        <v>258800</v>
      </c>
      <c r="G55" s="18"/>
      <c r="H55" s="18">
        <f>F55+G55</f>
        <v>258800</v>
      </c>
      <c r="I55" s="107">
        <f>I54</f>
        <v>172528.92</v>
      </c>
      <c r="J55" s="107"/>
      <c r="K55" s="107"/>
      <c r="L55" s="107"/>
      <c r="M55" s="107">
        <f>M54</f>
        <v>172528.92</v>
      </c>
      <c r="N55" s="108"/>
      <c r="O55" s="18">
        <f>O54</f>
        <v>-86271.079999999987</v>
      </c>
      <c r="P55" s="18">
        <f>P54</f>
        <v>0</v>
      </c>
      <c r="Q55" s="18">
        <f>O55+P55</f>
        <v>-86271.079999999987</v>
      </c>
    </row>
    <row r="56" spans="1:20" ht="4.5" customHeight="1" x14ac:dyDescent="0.25"/>
    <row r="57" spans="1:20" ht="15.75" x14ac:dyDescent="0.25">
      <c r="A57" s="42" t="s">
        <v>41</v>
      </c>
      <c r="B57" s="47" t="s">
        <v>40</v>
      </c>
    </row>
    <row r="58" spans="1:20" ht="15.75" x14ac:dyDescent="0.25">
      <c r="A58" s="91" t="s">
        <v>68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1:20" ht="10.5" customHeight="1" x14ac:dyDescent="0.25">
      <c r="B59" s="5"/>
    </row>
    <row r="60" spans="1:20" ht="45.75" customHeight="1" x14ac:dyDescent="0.25">
      <c r="A60" s="96" t="s">
        <v>14</v>
      </c>
      <c r="B60" s="96" t="s">
        <v>19</v>
      </c>
      <c r="C60" s="96"/>
      <c r="D60" s="96"/>
      <c r="E60" s="96"/>
      <c r="F60" s="96" t="s">
        <v>17</v>
      </c>
      <c r="G60" s="96" t="s">
        <v>18</v>
      </c>
      <c r="H60" s="96"/>
      <c r="I60" s="96" t="s">
        <v>10</v>
      </c>
      <c r="J60" s="96"/>
      <c r="K60" s="96"/>
      <c r="L60" s="96"/>
      <c r="M60" s="96"/>
      <c r="N60" s="96"/>
      <c r="O60" s="139" t="s">
        <v>42</v>
      </c>
      <c r="P60" s="96"/>
      <c r="Q60" s="96"/>
      <c r="R60" s="96" t="s">
        <v>11</v>
      </c>
      <c r="S60" s="96"/>
      <c r="T60" s="96"/>
    </row>
    <row r="61" spans="1:20" ht="30.75" customHeight="1" x14ac:dyDescent="0.25">
      <c r="A61" s="96"/>
      <c r="B61" s="96"/>
      <c r="C61" s="96"/>
      <c r="D61" s="96"/>
      <c r="E61" s="96"/>
      <c r="F61" s="96"/>
      <c r="G61" s="96"/>
      <c r="H61" s="96"/>
      <c r="I61" s="96" t="s">
        <v>7</v>
      </c>
      <c r="J61" s="96"/>
      <c r="K61" s="96" t="s">
        <v>8</v>
      </c>
      <c r="L61" s="96"/>
      <c r="M61" s="96" t="s">
        <v>9</v>
      </c>
      <c r="N61" s="96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0" x14ac:dyDescent="0.25">
      <c r="A62" s="19">
        <v>1</v>
      </c>
      <c r="B62" s="133">
        <v>2</v>
      </c>
      <c r="C62" s="152"/>
      <c r="D62" s="152"/>
      <c r="E62" s="134"/>
      <c r="F62" s="19">
        <v>3</v>
      </c>
      <c r="G62" s="133">
        <v>4</v>
      </c>
      <c r="H62" s="134"/>
      <c r="I62" s="133">
        <v>5</v>
      </c>
      <c r="J62" s="134"/>
      <c r="K62" s="133">
        <v>6</v>
      </c>
      <c r="L62" s="134"/>
      <c r="M62" s="133">
        <v>7</v>
      </c>
      <c r="N62" s="134"/>
      <c r="O62" s="19">
        <v>8</v>
      </c>
      <c r="P62" s="19">
        <v>9</v>
      </c>
      <c r="Q62" s="19">
        <v>10</v>
      </c>
      <c r="R62" s="19">
        <v>11</v>
      </c>
      <c r="S62" s="19">
        <v>12</v>
      </c>
      <c r="T62" s="19">
        <v>13</v>
      </c>
    </row>
    <row r="63" spans="1:20" ht="20.25" customHeight="1" x14ac:dyDescent="0.25">
      <c r="A63" s="11"/>
      <c r="B63" s="99" t="s">
        <v>61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1"/>
      <c r="O63" s="11"/>
      <c r="P63" s="11"/>
      <c r="Q63" s="11"/>
      <c r="R63" s="11"/>
      <c r="S63" s="11"/>
      <c r="T63" s="11"/>
    </row>
    <row r="64" spans="1:20" ht="17.25" customHeight="1" x14ac:dyDescent="0.25">
      <c r="A64" s="11"/>
      <c r="B64" s="99" t="s">
        <v>24</v>
      </c>
      <c r="C64" s="100"/>
      <c r="D64" s="100"/>
      <c r="E64" s="101"/>
      <c r="F64" s="11"/>
      <c r="G64" s="97"/>
      <c r="H64" s="98"/>
      <c r="I64" s="97"/>
      <c r="J64" s="98"/>
      <c r="K64" s="97"/>
      <c r="L64" s="98"/>
      <c r="M64" s="97"/>
      <c r="N64" s="98"/>
      <c r="O64" s="11"/>
      <c r="P64" s="11"/>
      <c r="Q64" s="11"/>
      <c r="R64" s="11"/>
      <c r="S64" s="11"/>
      <c r="T64" s="11"/>
    </row>
    <row r="65" spans="1:25" ht="48.75" customHeight="1" x14ac:dyDescent="0.25">
      <c r="A65" s="19">
        <v>1</v>
      </c>
      <c r="B65" s="73" t="s">
        <v>81</v>
      </c>
      <c r="C65" s="74"/>
      <c r="D65" s="74"/>
      <c r="E65" s="75"/>
      <c r="F65" s="17" t="s">
        <v>21</v>
      </c>
      <c r="G65" s="124" t="s">
        <v>84</v>
      </c>
      <c r="H65" s="125"/>
      <c r="I65" s="77">
        <v>258800</v>
      </c>
      <c r="J65" s="77"/>
      <c r="K65" s="77"/>
      <c r="L65" s="77"/>
      <c r="M65" s="76">
        <f>K65+I65</f>
        <v>258800</v>
      </c>
      <c r="N65" s="76"/>
      <c r="O65" s="56">
        <v>172528.92</v>
      </c>
      <c r="P65" s="56"/>
      <c r="Q65" s="56">
        <f>O65</f>
        <v>172528.92</v>
      </c>
      <c r="R65" s="57">
        <f>O65-I65</f>
        <v>-86271.079999999987</v>
      </c>
      <c r="S65" s="57"/>
      <c r="T65" s="57">
        <f>R65</f>
        <v>-86271.079999999987</v>
      </c>
    </row>
    <row r="66" spans="1:25" ht="22.5" customHeight="1" x14ac:dyDescent="0.25">
      <c r="A66" s="19">
        <v>2</v>
      </c>
      <c r="B66" s="73" t="s">
        <v>82</v>
      </c>
      <c r="C66" s="74"/>
      <c r="D66" s="74"/>
      <c r="E66" s="75"/>
      <c r="F66" s="17" t="s">
        <v>21</v>
      </c>
      <c r="G66" s="71" t="s">
        <v>87</v>
      </c>
      <c r="H66" s="72"/>
      <c r="I66" s="77">
        <v>3947537.98</v>
      </c>
      <c r="J66" s="77"/>
      <c r="K66" s="77"/>
      <c r="L66" s="77"/>
      <c r="M66" s="76">
        <f>K66+I66</f>
        <v>3947537.98</v>
      </c>
      <c r="N66" s="76"/>
      <c r="O66" s="70">
        <v>3947537.98</v>
      </c>
      <c r="P66" s="56"/>
      <c r="Q66" s="56">
        <f>O66</f>
        <v>3947537.98</v>
      </c>
      <c r="R66" s="57">
        <f>O66-I66</f>
        <v>0</v>
      </c>
      <c r="S66" s="57"/>
      <c r="T66" s="57">
        <f>R66</f>
        <v>0</v>
      </c>
    </row>
    <row r="67" spans="1:25" ht="34.5" customHeight="1" x14ac:dyDescent="0.25">
      <c r="A67" s="19">
        <v>3</v>
      </c>
      <c r="B67" s="73" t="s">
        <v>86</v>
      </c>
      <c r="C67" s="74"/>
      <c r="D67" s="74"/>
      <c r="E67" s="75"/>
      <c r="F67" s="17" t="s">
        <v>21</v>
      </c>
      <c r="G67" s="71" t="s">
        <v>89</v>
      </c>
      <c r="H67" s="72"/>
      <c r="I67" s="78">
        <v>4783155</v>
      </c>
      <c r="J67" s="79"/>
      <c r="K67" s="77"/>
      <c r="L67" s="77"/>
      <c r="M67" s="76">
        <f>K67+I67</f>
        <v>4783155</v>
      </c>
      <c r="N67" s="76"/>
      <c r="O67" s="69">
        <v>4783155</v>
      </c>
      <c r="P67" s="63"/>
      <c r="Q67" s="56">
        <f>O67</f>
        <v>4783155</v>
      </c>
      <c r="R67" s="57">
        <f>O67-I67</f>
        <v>0</v>
      </c>
      <c r="S67" s="57"/>
      <c r="T67" s="57">
        <f>R67</f>
        <v>0</v>
      </c>
    </row>
    <row r="68" spans="1:25" ht="34.5" customHeight="1" x14ac:dyDescent="0.25">
      <c r="A68" s="19">
        <v>4</v>
      </c>
      <c r="B68" s="73" t="s">
        <v>88</v>
      </c>
      <c r="C68" s="74"/>
      <c r="D68" s="74"/>
      <c r="E68" s="75"/>
      <c r="F68" s="17" t="s">
        <v>21</v>
      </c>
      <c r="G68" s="71" t="s">
        <v>90</v>
      </c>
      <c r="H68" s="72"/>
      <c r="I68" s="80">
        <f>4466852.09+57509.64</f>
        <v>4524361.7299999995</v>
      </c>
      <c r="J68" s="81"/>
      <c r="K68" s="77"/>
      <c r="L68" s="77"/>
      <c r="M68" s="76">
        <f>K68+I68</f>
        <v>4524361.7299999995</v>
      </c>
      <c r="N68" s="76"/>
      <c r="O68" s="68">
        <f>4466852.09+57509.64</f>
        <v>4524361.7299999995</v>
      </c>
      <c r="P68" s="64"/>
      <c r="Q68" s="56">
        <f>O68</f>
        <v>4524361.7299999995</v>
      </c>
      <c r="R68" s="57">
        <f>O68-I68</f>
        <v>0</v>
      </c>
      <c r="S68" s="57"/>
      <c r="T68" s="57">
        <f>R68</f>
        <v>0</v>
      </c>
    </row>
    <row r="69" spans="1:25" ht="20.100000000000001" customHeight="1" x14ac:dyDescent="0.25">
      <c r="A69" s="19"/>
      <c r="B69" s="99" t="s">
        <v>25</v>
      </c>
      <c r="C69" s="100"/>
      <c r="D69" s="100"/>
      <c r="E69" s="101"/>
      <c r="F69" s="17"/>
      <c r="G69" s="122"/>
      <c r="H69" s="123"/>
      <c r="I69" s="121"/>
      <c r="J69" s="121"/>
      <c r="K69" s="131"/>
      <c r="L69" s="131"/>
      <c r="M69" s="130"/>
      <c r="N69" s="130"/>
      <c r="O69" s="58"/>
      <c r="P69" s="58"/>
      <c r="Q69" s="58"/>
      <c r="R69" s="57"/>
      <c r="S69" s="58"/>
      <c r="T69" s="57"/>
    </row>
    <row r="70" spans="1:25" ht="35.25" customHeight="1" x14ac:dyDescent="0.25">
      <c r="A70" s="19">
        <v>1</v>
      </c>
      <c r="B70" s="73" t="s">
        <v>67</v>
      </c>
      <c r="C70" s="74"/>
      <c r="D70" s="74"/>
      <c r="E70" s="75"/>
      <c r="F70" s="17" t="s">
        <v>22</v>
      </c>
      <c r="G70" s="124" t="s">
        <v>66</v>
      </c>
      <c r="H70" s="125"/>
      <c r="I70" s="132">
        <v>2</v>
      </c>
      <c r="J70" s="132"/>
      <c r="K70" s="132"/>
      <c r="L70" s="132"/>
      <c r="M70" s="138">
        <f>K70+I70</f>
        <v>2</v>
      </c>
      <c r="N70" s="138"/>
      <c r="O70" s="59">
        <v>2</v>
      </c>
      <c r="P70" s="59"/>
      <c r="Q70" s="58">
        <f>O70</f>
        <v>2</v>
      </c>
      <c r="R70" s="60">
        <f>O70-I70</f>
        <v>0</v>
      </c>
      <c r="S70" s="60"/>
      <c r="T70" s="60">
        <f>R70</f>
        <v>0</v>
      </c>
    </row>
    <row r="71" spans="1:25" ht="20.100000000000001" customHeight="1" x14ac:dyDescent="0.25">
      <c r="A71" s="19"/>
      <c r="B71" s="102" t="s">
        <v>26</v>
      </c>
      <c r="C71" s="102"/>
      <c r="D71" s="102"/>
      <c r="E71" s="102"/>
      <c r="F71" s="20"/>
      <c r="G71" s="121"/>
      <c r="H71" s="121"/>
      <c r="I71" s="121"/>
      <c r="J71" s="121"/>
      <c r="K71" s="121"/>
      <c r="L71" s="121"/>
      <c r="M71" s="127"/>
      <c r="N71" s="128"/>
      <c r="O71" s="58"/>
      <c r="P71" s="58"/>
      <c r="Q71" s="58"/>
      <c r="R71" s="57"/>
      <c r="S71" s="58"/>
      <c r="T71" s="57"/>
    </row>
    <row r="72" spans="1:25" ht="24" customHeight="1" x14ac:dyDescent="0.25">
      <c r="A72" s="19">
        <v>1</v>
      </c>
      <c r="B72" s="136" t="s">
        <v>83</v>
      </c>
      <c r="C72" s="136"/>
      <c r="D72" s="136"/>
      <c r="E72" s="136"/>
      <c r="F72" s="17" t="s">
        <v>21</v>
      </c>
      <c r="G72" s="137" t="s">
        <v>23</v>
      </c>
      <c r="H72" s="137"/>
      <c r="I72" s="103">
        <f>I66/I70</f>
        <v>1973768.99</v>
      </c>
      <c r="J72" s="103"/>
      <c r="K72" s="103"/>
      <c r="L72" s="103"/>
      <c r="M72" s="76">
        <f>K72+I72</f>
        <v>1973768.99</v>
      </c>
      <c r="N72" s="76"/>
      <c r="O72" s="57">
        <f>O66/O70</f>
        <v>1973768.99</v>
      </c>
      <c r="P72" s="57"/>
      <c r="Q72" s="57">
        <f>O72</f>
        <v>1973768.99</v>
      </c>
      <c r="R72" s="57">
        <f>O72-I72</f>
        <v>0</v>
      </c>
      <c r="S72" s="57"/>
      <c r="T72" s="57">
        <f>R72</f>
        <v>0</v>
      </c>
    </row>
    <row r="73" spans="1:25" ht="20.100000000000001" customHeight="1" x14ac:dyDescent="0.25">
      <c r="A73" s="19"/>
      <c r="B73" s="102" t="s">
        <v>27</v>
      </c>
      <c r="C73" s="102"/>
      <c r="D73" s="102"/>
      <c r="E73" s="102"/>
      <c r="F73" s="20"/>
      <c r="G73" s="121"/>
      <c r="H73" s="121"/>
      <c r="I73" s="121"/>
      <c r="J73" s="121"/>
      <c r="K73" s="121"/>
      <c r="L73" s="121"/>
      <c r="M73" s="127"/>
      <c r="N73" s="128"/>
      <c r="O73" s="58"/>
      <c r="P73" s="58"/>
      <c r="Q73" s="58"/>
      <c r="R73" s="57"/>
      <c r="S73" s="58"/>
      <c r="T73" s="57"/>
    </row>
    <row r="74" spans="1:25" ht="39" customHeight="1" x14ac:dyDescent="0.25">
      <c r="A74" s="19">
        <v>1</v>
      </c>
      <c r="B74" s="120" t="s">
        <v>85</v>
      </c>
      <c r="C74" s="120"/>
      <c r="D74" s="120"/>
      <c r="E74" s="120"/>
      <c r="F74" s="17" t="s">
        <v>79</v>
      </c>
      <c r="G74" s="153" t="s">
        <v>23</v>
      </c>
      <c r="H74" s="153"/>
      <c r="I74" s="126">
        <f>I65/I67*100</f>
        <v>5.4106546829446254</v>
      </c>
      <c r="J74" s="126"/>
      <c r="K74" s="129"/>
      <c r="L74" s="129"/>
      <c r="M74" s="76">
        <f>I74</f>
        <v>5.4106546829446254</v>
      </c>
      <c r="N74" s="76"/>
      <c r="O74" s="61">
        <f>O65/O67*100</f>
        <v>3.6070108537147552</v>
      </c>
      <c r="P74" s="61"/>
      <c r="Q74" s="61">
        <f>O74</f>
        <v>3.6070108537147552</v>
      </c>
      <c r="R74" s="57">
        <f>O74-I74</f>
        <v>-1.8036438292298702</v>
      </c>
      <c r="S74" s="57"/>
      <c r="T74" s="57">
        <f>R74</f>
        <v>-1.8036438292298702</v>
      </c>
      <c r="W74" s="10"/>
      <c r="X74" s="10"/>
      <c r="Y74" s="10"/>
    </row>
    <row r="75" spans="1:25" ht="67.5" customHeight="1" x14ac:dyDescent="0.25">
      <c r="A75" s="19">
        <v>2</v>
      </c>
      <c r="B75" s="172" t="s">
        <v>91</v>
      </c>
      <c r="C75" s="172"/>
      <c r="D75" s="172"/>
      <c r="E75" s="172"/>
      <c r="F75" s="17" t="s">
        <v>79</v>
      </c>
      <c r="G75" s="153" t="s">
        <v>23</v>
      </c>
      <c r="H75" s="153"/>
      <c r="I75" s="126">
        <f>(8+1+1+18+2)/((78+2)+20)*100</f>
        <v>30</v>
      </c>
      <c r="J75" s="126"/>
      <c r="K75" s="129"/>
      <c r="L75" s="129"/>
      <c r="M75" s="76">
        <f>I75</f>
        <v>30</v>
      </c>
      <c r="N75" s="76"/>
      <c r="O75" s="65">
        <f>(8+1+1+18+2)/((78+2)+20)*100</f>
        <v>30</v>
      </c>
      <c r="P75" s="61"/>
      <c r="Q75" s="61">
        <f>O75</f>
        <v>30</v>
      </c>
      <c r="R75" s="57">
        <f>O75-I75</f>
        <v>0</v>
      </c>
      <c r="S75" s="57"/>
      <c r="T75" s="57">
        <f>R75</f>
        <v>0</v>
      </c>
      <c r="W75" s="66"/>
      <c r="X75" s="66"/>
      <c r="Y75" s="10"/>
    </row>
    <row r="76" spans="1:25" ht="38.25" customHeight="1" x14ac:dyDescent="0.25">
      <c r="A76" s="19">
        <v>3</v>
      </c>
      <c r="B76" s="172" t="s">
        <v>92</v>
      </c>
      <c r="C76" s="172"/>
      <c r="D76" s="172"/>
      <c r="E76" s="172"/>
      <c r="F76" s="17" t="s">
        <v>79</v>
      </c>
      <c r="G76" s="153" t="s">
        <v>23</v>
      </c>
      <c r="H76" s="153"/>
      <c r="I76" s="174">
        <f>(I65+I68)/I67*100</f>
        <v>100.00014070210979</v>
      </c>
      <c r="J76" s="175"/>
      <c r="K76" s="176"/>
      <c r="L76" s="177"/>
      <c r="M76" s="76">
        <f>I76</f>
        <v>100.00014070210979</v>
      </c>
      <c r="N76" s="76"/>
      <c r="O76" s="62">
        <f>(O65+O68)/O67*100</f>
        <v>98.196496872879919</v>
      </c>
      <c r="P76" s="61"/>
      <c r="Q76" s="61">
        <f>O76</f>
        <v>98.196496872879919</v>
      </c>
      <c r="R76" s="57">
        <f>O76-I76</f>
        <v>-1.8036438292298698</v>
      </c>
      <c r="S76" s="57"/>
      <c r="T76" s="57">
        <f>R76</f>
        <v>-1.8036438292298698</v>
      </c>
      <c r="W76" s="66"/>
      <c r="X76" s="66"/>
      <c r="Y76" s="10"/>
    </row>
    <row r="77" spans="1:25" ht="7.5" customHeight="1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8" spans="1:25" ht="18.95" customHeight="1" x14ac:dyDescent="0.25">
      <c r="A78" s="92" t="s">
        <v>72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48"/>
      <c r="T78" s="48"/>
    </row>
    <row r="79" spans="1:25" ht="18.95" customHeight="1" x14ac:dyDescent="0.25">
      <c r="A79" s="54"/>
      <c r="B79"/>
      <c r="C79"/>
      <c r="D79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48"/>
      <c r="T79" s="48"/>
    </row>
    <row r="80" spans="1:25" ht="33" customHeight="1" x14ac:dyDescent="0.25">
      <c r="A80" s="53" t="s">
        <v>14</v>
      </c>
      <c r="B80" s="53" t="s">
        <v>19</v>
      </c>
      <c r="C80" s="53" t="s">
        <v>17</v>
      </c>
      <c r="D80" s="93" t="s">
        <v>73</v>
      </c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48"/>
      <c r="T80" s="48"/>
    </row>
    <row r="81" spans="1:20" ht="18.95" customHeight="1" x14ac:dyDescent="0.25">
      <c r="A81" s="53">
        <v>1</v>
      </c>
      <c r="B81" s="53">
        <v>2</v>
      </c>
      <c r="C81" s="53">
        <v>3</v>
      </c>
      <c r="D81" s="93">
        <v>4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48"/>
      <c r="T81" s="48"/>
    </row>
    <row r="82" spans="1:20" ht="20.25" customHeight="1" x14ac:dyDescent="0.25">
      <c r="A82" s="53">
        <v>1</v>
      </c>
      <c r="B82" s="53" t="s">
        <v>24</v>
      </c>
      <c r="C82" s="17" t="s">
        <v>21</v>
      </c>
      <c r="D82" s="173" t="s">
        <v>97</v>
      </c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48"/>
      <c r="T82" s="48"/>
    </row>
    <row r="83" spans="1:20" ht="18.95" customHeight="1" x14ac:dyDescent="0.25">
      <c r="A83" s="53">
        <v>2</v>
      </c>
      <c r="B83" s="53" t="s">
        <v>25</v>
      </c>
      <c r="C83" s="17" t="s">
        <v>22</v>
      </c>
      <c r="D83" s="173" t="s">
        <v>95</v>
      </c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48"/>
      <c r="T83" s="48"/>
    </row>
    <row r="84" spans="1:20" ht="18.95" customHeight="1" x14ac:dyDescent="0.25">
      <c r="A84" s="53">
        <v>3</v>
      </c>
      <c r="B84" s="53" t="s">
        <v>26</v>
      </c>
      <c r="C84" s="17" t="s">
        <v>21</v>
      </c>
      <c r="D84" s="173" t="s">
        <v>95</v>
      </c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48"/>
      <c r="T84" s="48"/>
    </row>
    <row r="85" spans="1:20" ht="18" customHeight="1" x14ac:dyDescent="0.25">
      <c r="A85" s="53">
        <v>4</v>
      </c>
      <c r="B85" s="53" t="s">
        <v>27</v>
      </c>
      <c r="C85" s="17" t="s">
        <v>79</v>
      </c>
      <c r="D85" s="173" t="s">
        <v>94</v>
      </c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48"/>
      <c r="T85" s="48"/>
    </row>
    <row r="86" spans="1:20" ht="21.75" customHeight="1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1:20" ht="32.25" customHeight="1" x14ac:dyDescent="0.25">
      <c r="A87" s="178" t="s">
        <v>96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</row>
    <row r="88" spans="1:20" ht="7.5" customHeight="1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1:20" ht="7.5" customHeight="1" x14ac:dyDescent="0.2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ht="15.75" customHeight="1" x14ac:dyDescent="0.25">
      <c r="A90" s="23" t="s">
        <v>44</v>
      </c>
    </row>
    <row r="91" spans="1:20" ht="9.75" customHeight="1" x14ac:dyDescent="0.25">
      <c r="A91" s="23"/>
    </row>
    <row r="92" spans="1:20" ht="15.75" x14ac:dyDescent="0.25">
      <c r="A92" s="23"/>
      <c r="B92" s="67" t="s">
        <v>99</v>
      </c>
    </row>
    <row r="93" spans="1:20" ht="12" customHeight="1" x14ac:dyDescent="0.25">
      <c r="A93" s="23"/>
    </row>
    <row r="94" spans="1:20" ht="18.75" customHeight="1" x14ac:dyDescent="0.25">
      <c r="A94" s="23"/>
    </row>
    <row r="95" spans="1:20" ht="33" customHeight="1" x14ac:dyDescent="0.25">
      <c r="B95" s="171" t="s">
        <v>80</v>
      </c>
      <c r="C95" s="171"/>
      <c r="D95" s="171"/>
      <c r="E95" s="171"/>
      <c r="F95" s="171"/>
      <c r="G95" s="171"/>
      <c r="H95" s="171"/>
      <c r="K95" s="94"/>
      <c r="L95" s="94"/>
      <c r="P95" s="83" t="s">
        <v>75</v>
      </c>
      <c r="Q95" s="83"/>
      <c r="R95" s="83"/>
    </row>
    <row r="96" spans="1:20" ht="15" customHeight="1" x14ac:dyDescent="0.25">
      <c r="B96" s="14"/>
      <c r="K96" s="95" t="s">
        <v>20</v>
      </c>
      <c r="L96" s="95"/>
      <c r="P96" s="84" t="s">
        <v>74</v>
      </c>
      <c r="Q96" s="84"/>
      <c r="R96" s="84"/>
    </row>
    <row r="97" spans="2:18" ht="23.25" customHeight="1" x14ac:dyDescent="0.25">
      <c r="B97" s="36"/>
      <c r="P97" s="23"/>
      <c r="Q97" s="23"/>
    </row>
    <row r="98" spans="2:18" ht="19.5" customHeight="1" x14ac:dyDescent="0.25">
      <c r="B98" s="36" t="s">
        <v>57</v>
      </c>
      <c r="K98" s="94"/>
      <c r="L98" s="94"/>
      <c r="P98" s="83" t="s">
        <v>76</v>
      </c>
      <c r="Q98" s="83"/>
      <c r="R98" s="83"/>
    </row>
    <row r="99" spans="2:18" ht="15.75" customHeight="1" x14ac:dyDescent="0.25">
      <c r="K99" s="82" t="s">
        <v>20</v>
      </c>
      <c r="L99" s="82"/>
      <c r="P99" s="84" t="s">
        <v>74</v>
      </c>
      <c r="Q99" s="84"/>
      <c r="R99" s="84"/>
    </row>
  </sheetData>
  <mergeCells count="169">
    <mergeCell ref="B76:E76"/>
    <mergeCell ref="G76:H76"/>
    <mergeCell ref="I76:J76"/>
    <mergeCell ref="K76:L76"/>
    <mergeCell ref="M76:N76"/>
    <mergeCell ref="A87:T87"/>
    <mergeCell ref="B95:H95"/>
    <mergeCell ref="B75:E75"/>
    <mergeCell ref="G75:H75"/>
    <mergeCell ref="I75:J75"/>
    <mergeCell ref="M75:N75"/>
    <mergeCell ref="K75:L75"/>
    <mergeCell ref="D82:R82"/>
    <mergeCell ref="D83:R83"/>
    <mergeCell ref="D84:R84"/>
    <mergeCell ref="D85:R85"/>
    <mergeCell ref="G9:M9"/>
    <mergeCell ref="G10:M10"/>
    <mergeCell ref="B22:Q22"/>
    <mergeCell ref="B13:C13"/>
    <mergeCell ref="B14:C14"/>
    <mergeCell ref="B20:C20"/>
    <mergeCell ref="J19:Q19"/>
    <mergeCell ref="B19:C19"/>
    <mergeCell ref="B16:C16"/>
    <mergeCell ref="B17:C17"/>
    <mergeCell ref="G74:H74"/>
    <mergeCell ref="F51:H51"/>
    <mergeCell ref="B41:E41"/>
    <mergeCell ref="B53:E53"/>
    <mergeCell ref="I51:N51"/>
    <mergeCell ref="C24:Q24"/>
    <mergeCell ref="C25:Q25"/>
    <mergeCell ref="C31:Q31"/>
    <mergeCell ref="C32:Q32"/>
    <mergeCell ref="I61:J61"/>
    <mergeCell ref="A51:A52"/>
    <mergeCell ref="G71:H71"/>
    <mergeCell ref="B37:E38"/>
    <mergeCell ref="I70:J70"/>
    <mergeCell ref="B62:E62"/>
    <mergeCell ref="I62:J62"/>
    <mergeCell ref="C45:R45"/>
    <mergeCell ref="O60:Q60"/>
    <mergeCell ref="B60:E61"/>
    <mergeCell ref="K54:L54"/>
    <mergeCell ref="K41:L41"/>
    <mergeCell ref="A60:A61"/>
    <mergeCell ref="F37:H37"/>
    <mergeCell ref="B51:E52"/>
    <mergeCell ref="B40:E40"/>
    <mergeCell ref="K38:L38"/>
    <mergeCell ref="I53:J53"/>
    <mergeCell ref="K53:L53"/>
    <mergeCell ref="A37:A38"/>
    <mergeCell ref="B39:E39"/>
    <mergeCell ref="K40:L40"/>
    <mergeCell ref="I37:N37"/>
    <mergeCell ref="K39:L39"/>
    <mergeCell ref="I38:J38"/>
    <mergeCell ref="I39:J39"/>
    <mergeCell ref="I40:J40"/>
    <mergeCell ref="M39:N39"/>
    <mergeCell ref="I52:J52"/>
    <mergeCell ref="O37:Q37"/>
    <mergeCell ref="M38:N38"/>
    <mergeCell ref="R60:T60"/>
    <mergeCell ref="M54:N54"/>
    <mergeCell ref="K52:L52"/>
    <mergeCell ref="M41:N41"/>
    <mergeCell ref="M53:N53"/>
    <mergeCell ref="M40:N40"/>
    <mergeCell ref="I41:J41"/>
    <mergeCell ref="O51:Q51"/>
    <mergeCell ref="M71:N71"/>
    <mergeCell ref="K62:L62"/>
    <mergeCell ref="M62:N62"/>
    <mergeCell ref="K64:L64"/>
    <mergeCell ref="K66:L66"/>
    <mergeCell ref="M65:N65"/>
    <mergeCell ref="M52:N52"/>
    <mergeCell ref="I55:J55"/>
    <mergeCell ref="K55:L55"/>
    <mergeCell ref="M61:N61"/>
    <mergeCell ref="K61:L61"/>
    <mergeCell ref="M72:N72"/>
    <mergeCell ref="B63:N63"/>
    <mergeCell ref="B72:E72"/>
    <mergeCell ref="G72:H72"/>
    <mergeCell ref="G65:H65"/>
    <mergeCell ref="M70:N70"/>
    <mergeCell ref="I54:J54"/>
    <mergeCell ref="B65:E65"/>
    <mergeCell ref="K69:L69"/>
    <mergeCell ref="K70:L70"/>
    <mergeCell ref="K71:L71"/>
    <mergeCell ref="B66:E66"/>
    <mergeCell ref="B69:E69"/>
    <mergeCell ref="G62:H62"/>
    <mergeCell ref="B70:E70"/>
    <mergeCell ref="B55:E55"/>
    <mergeCell ref="M74:N74"/>
    <mergeCell ref="K65:L65"/>
    <mergeCell ref="M66:N66"/>
    <mergeCell ref="M73:N73"/>
    <mergeCell ref="G73:H73"/>
    <mergeCell ref="G66:H66"/>
    <mergeCell ref="I71:J71"/>
    <mergeCell ref="K73:L73"/>
    <mergeCell ref="K74:L74"/>
    <mergeCell ref="M69:N69"/>
    <mergeCell ref="B74:E74"/>
    <mergeCell ref="I65:J65"/>
    <mergeCell ref="I66:J66"/>
    <mergeCell ref="I72:J72"/>
    <mergeCell ref="I73:J73"/>
    <mergeCell ref="G69:H69"/>
    <mergeCell ref="G70:H70"/>
    <mergeCell ref="I74:J74"/>
    <mergeCell ref="B71:E71"/>
    <mergeCell ref="I69:J69"/>
    <mergeCell ref="S13:T13"/>
    <mergeCell ref="S14:T14"/>
    <mergeCell ref="S16:T16"/>
    <mergeCell ref="S17:T17"/>
    <mergeCell ref="F17:L17"/>
    <mergeCell ref="E20:F20"/>
    <mergeCell ref="G20:H20"/>
    <mergeCell ref="S19:T19"/>
    <mergeCell ref="F14:L14"/>
    <mergeCell ref="K72:L72"/>
    <mergeCell ref="S20:T20"/>
    <mergeCell ref="G19:H19"/>
    <mergeCell ref="E19:F19"/>
    <mergeCell ref="J20:Q20"/>
    <mergeCell ref="M64:N64"/>
    <mergeCell ref="F60:F61"/>
    <mergeCell ref="M55:N55"/>
    <mergeCell ref="B54:E54"/>
    <mergeCell ref="B67:E67"/>
    <mergeCell ref="K95:L95"/>
    <mergeCell ref="K96:L96"/>
    <mergeCell ref="K98:L98"/>
    <mergeCell ref="D81:R81"/>
    <mergeCell ref="G60:H61"/>
    <mergeCell ref="I60:N60"/>
    <mergeCell ref="G64:H64"/>
    <mergeCell ref="I64:J64"/>
    <mergeCell ref="B64:E64"/>
    <mergeCell ref="B73:E73"/>
    <mergeCell ref="K99:L99"/>
    <mergeCell ref="P95:R95"/>
    <mergeCell ref="P96:R96"/>
    <mergeCell ref="P98:R98"/>
    <mergeCell ref="P99:R99"/>
    <mergeCell ref="C46:R46"/>
    <mergeCell ref="C47:R47"/>
    <mergeCell ref="A58:R58"/>
    <mergeCell ref="A78:R78"/>
    <mergeCell ref="D80:R80"/>
    <mergeCell ref="G67:H67"/>
    <mergeCell ref="B68:E68"/>
    <mergeCell ref="G68:H68"/>
    <mergeCell ref="M67:N67"/>
    <mergeCell ref="M68:N68"/>
    <mergeCell ref="K67:L67"/>
    <mergeCell ref="K68:L68"/>
    <mergeCell ref="I67:J67"/>
    <mergeCell ref="I68:J68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1416090</vt:lpstr>
      <vt:lpstr>'1416090'!Область_друку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2025-01-14T14:35:39Z</cp:lastPrinted>
  <dcterms:created xsi:type="dcterms:W3CDTF">2019-01-14T08:15:45Z</dcterms:created>
  <dcterms:modified xsi:type="dcterms:W3CDTF">2025-03-21T10:31:38Z</dcterms:modified>
</cp:coreProperties>
</file>