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культура\"/>
    </mc:Choice>
  </mc:AlternateContent>
  <bookViews>
    <workbookView xWindow="0" yWindow="0" windowWidth="28800" windowHeight="11970"/>
  </bookViews>
  <sheets>
    <sheet name="1014081" sheetId="1" r:id="rId1"/>
  </sheets>
  <definedNames>
    <definedName name="_xlnm.Print_Area" localSheetId="0">'1014081'!$A$1:$M$117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 l="1"/>
  <c r="B102" i="1"/>
  <c r="B100" i="1"/>
  <c r="B98" i="1"/>
  <c r="B97" i="1"/>
  <c r="B95" i="1"/>
  <c r="M87" i="1"/>
  <c r="K87" i="1"/>
  <c r="M86" i="1"/>
  <c r="K86" i="1"/>
  <c r="K84" i="1"/>
  <c r="J84" i="1"/>
  <c r="M84" i="1" s="1"/>
  <c r="G84" i="1"/>
  <c r="L83" i="1"/>
  <c r="J83" i="1"/>
  <c r="M83" i="1" s="1"/>
  <c r="G83" i="1"/>
  <c r="L82" i="1"/>
  <c r="J82" i="1"/>
  <c r="M82" i="1" s="1"/>
  <c r="G82" i="1"/>
  <c r="L81" i="1"/>
  <c r="J81" i="1"/>
  <c r="M81" i="1" s="1"/>
  <c r="G81" i="1"/>
  <c r="K80" i="1"/>
  <c r="J80" i="1"/>
  <c r="M80" i="1" s="1"/>
  <c r="G80" i="1"/>
  <c r="K78" i="1"/>
  <c r="J78" i="1"/>
  <c r="M78" i="1" s="1"/>
  <c r="G78" i="1"/>
  <c r="F77" i="1"/>
  <c r="G77" i="1" s="1"/>
  <c r="K76" i="1"/>
  <c r="M76" i="1" s="1"/>
  <c r="J76" i="1"/>
  <c r="G76" i="1"/>
  <c r="I75" i="1"/>
  <c r="J75" i="1" s="1"/>
  <c r="M75" i="1" s="1"/>
  <c r="G75" i="1"/>
  <c r="J74" i="1"/>
  <c r="M74" i="1" s="1"/>
  <c r="I74" i="1"/>
  <c r="L74" i="1" s="1"/>
  <c r="G74" i="1"/>
  <c r="L73" i="1"/>
  <c r="K73" i="1"/>
  <c r="J73" i="1"/>
  <c r="M73" i="1" s="1"/>
  <c r="G73" i="1"/>
  <c r="L72" i="1"/>
  <c r="K72" i="1"/>
  <c r="J72" i="1"/>
  <c r="G72" i="1"/>
  <c r="M72" i="1" s="1"/>
  <c r="M70" i="1"/>
  <c r="K70" i="1"/>
  <c r="L69" i="1"/>
  <c r="J69" i="1"/>
  <c r="M69" i="1" s="1"/>
  <c r="G69" i="1"/>
  <c r="H68" i="1"/>
  <c r="J68" i="1" s="1"/>
  <c r="M68" i="1" s="1"/>
  <c r="E68" i="1"/>
  <c r="G68" i="1" s="1"/>
  <c r="H66" i="1"/>
  <c r="J66" i="1" s="1"/>
  <c r="E66" i="1"/>
  <c r="G66" i="1" s="1"/>
  <c r="J65" i="1"/>
  <c r="G65" i="1"/>
  <c r="J64" i="1"/>
  <c r="G64" i="1"/>
  <c r="E64" i="1"/>
  <c r="J63" i="1"/>
  <c r="G63" i="1"/>
  <c r="J59" i="1"/>
  <c r="I59" i="1"/>
  <c r="H59" i="1"/>
  <c r="G59" i="1"/>
  <c r="F59" i="1"/>
  <c r="E59" i="1"/>
  <c r="L49" i="1"/>
  <c r="K49" i="1"/>
  <c r="J49" i="1"/>
  <c r="M49" i="1" s="1"/>
  <c r="G49" i="1"/>
  <c r="L36" i="1"/>
  <c r="J36" i="1"/>
  <c r="M36" i="1" s="1"/>
  <c r="H36" i="1"/>
  <c r="K36" i="1" s="1"/>
  <c r="G36" i="1"/>
  <c r="L35" i="1"/>
  <c r="J35" i="1"/>
  <c r="M35" i="1" s="1"/>
  <c r="H35" i="1"/>
  <c r="K35" i="1" s="1"/>
  <c r="G35" i="1"/>
  <c r="L34" i="1"/>
  <c r="L33" i="1" s="1"/>
  <c r="I34" i="1"/>
  <c r="H34" i="1"/>
  <c r="K34" i="1" s="1"/>
  <c r="K33" i="1" s="1"/>
  <c r="G34" i="1"/>
  <c r="I33" i="1"/>
  <c r="I48" i="1" s="1"/>
  <c r="G33" i="1"/>
  <c r="F33" i="1"/>
  <c r="F48" i="1" s="1"/>
  <c r="F50" i="1" s="1"/>
  <c r="E33" i="1"/>
  <c r="E48" i="1" s="1"/>
  <c r="L10" i="1"/>
  <c r="L48" i="1" l="1"/>
  <c r="L50" i="1" s="1"/>
  <c r="I50" i="1"/>
  <c r="E50" i="1"/>
  <c r="E67" i="1" s="1"/>
  <c r="G67" i="1" s="1"/>
  <c r="G48" i="1"/>
  <c r="G50" i="1" s="1"/>
  <c r="J34" i="1"/>
  <c r="K68" i="1"/>
  <c r="L75" i="1"/>
  <c r="I77" i="1"/>
  <c r="H33" i="1"/>
  <c r="H48" i="1" s="1"/>
  <c r="E62" i="1"/>
  <c r="G62" i="1" s="1"/>
  <c r="H62" i="1"/>
  <c r="J62" i="1" s="1"/>
  <c r="J77" i="1" l="1"/>
  <c r="M77" i="1" s="1"/>
  <c r="L77" i="1"/>
  <c r="H50" i="1"/>
  <c r="H67" i="1" s="1"/>
  <c r="J48" i="1"/>
  <c r="K48" i="1"/>
  <c r="K50" i="1" s="1"/>
  <c r="M34" i="1"/>
  <c r="M33" i="1" s="1"/>
  <c r="J33" i="1"/>
  <c r="J50" i="1" l="1"/>
  <c r="M48" i="1"/>
  <c r="M50" i="1" s="1"/>
  <c r="J67" i="1"/>
  <c r="M67" i="1" s="1"/>
  <c r="K67" i="1"/>
</calcChain>
</file>

<file path=xl/sharedStrings.xml><?xml version="1.0" encoding="utf-8"?>
<sst xmlns="http://schemas.openxmlformats.org/spreadsheetml/2006/main" count="211" uniqueCount="115">
  <si>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</si>
  <si>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Звіт</t>
  </si>
  <si>
    <t>про виконання паспорта бюджетної програми місцевого бюджету на 01.01.2024 року</t>
  </si>
  <si>
    <t>1.</t>
  </si>
  <si>
    <t>Управління культури і туризму Хмельницької міської ради</t>
  </si>
  <si>
    <t>02231293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</si>
  <si>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</si>
  <si>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</si>
  <si>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</si>
  <si>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</si>
  <si>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>(найменування відповідального виконавця)</t>
  </si>
  <si>
    <t>3.</t>
  </si>
  <si>
    <t>0829</t>
  </si>
  <si>
    <t>Забезпечення діяльності закладів в галузі культури і мистецтва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</si>
  <si>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</si>
  <si>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</si>
  <si>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</si>
  <si>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</si>
  <si>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</si>
  <si>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</si>
  <si>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</si>
  <si>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</si>
  <si>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</si>
  <si>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5. Мета бюджетної програми</t>
  </si>
  <si>
    <t>Надання  якісних послуг з централізованого господарського обслуговування, музичне забезпечення загально-міських заходів за участю академічного муніципального естрадно-духового оркестру та академічного муніципального камерного хору.</t>
  </si>
  <si>
    <t>6. Завдання бюджетної програми</t>
  </si>
  <si>
    <t>Завдання</t>
  </si>
  <si>
    <t>Складання і надання кошторисної, звітної,фінансової документації, фінансування установ культури згідно із затвердженими кошторисами,надання якісних послуг з централізованого господарського обслуговування , музичне забезпечення загально-міських заходів за участю академічного  муніципального естрадно-духового оркестру та академічного муніципального камерного хору.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</si>
  <si>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</si>
  <si>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</si>
  <si>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</si>
  <si>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</si>
  <si>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</si>
  <si>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</si>
  <si>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</si>
  <si>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</si>
  <si>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</si>
  <si>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</si>
  <si>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</si>
  <si>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Створення належних умов для функціонування централізованої бухгалтерії закладів культури міста</t>
  </si>
  <si>
    <t xml:space="preserve">Створення належних умов для функціонування академічного муніципального естрадно-духового оркестру </t>
  </si>
  <si>
    <t>Створення належних умов для функціонування академічного муніципального камерного хору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</si>
  <si>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</si>
  <si>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</si>
  <si>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інвалідам. Були зміни до спецфонду  в частині  благодійних надходжень.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</si>
  <si>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</si>
  <si>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</si>
  <si>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</si>
  <si>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</si>
  <si>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Програма підтримки обдарованих дітей міста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</si>
  <si>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</si>
  <si>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</si>
  <si>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</si>
  <si>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</si>
  <si>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</si>
  <si>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</si>
  <si>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</si>
  <si>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 xml:space="preserve">Кількість установ, у т.ч.             </t>
  </si>
  <si>
    <t>од.</t>
  </si>
  <si>
    <t>мережа</t>
  </si>
  <si>
    <t>централізованих бухгалтерій</t>
  </si>
  <si>
    <t>штатний розпис</t>
  </si>
  <si>
    <t>інших культурно-освітніх закладів</t>
  </si>
  <si>
    <t xml:space="preserve">Кількість ставок всього, в т.ч. 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</si>
  <si>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</si>
  <si>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</si>
  <si>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</si>
  <si>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</si>
  <si>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інших культурно-освітніх закладів</t>
  </si>
  <si>
    <t>грн.</t>
  </si>
  <si>
    <t>кошторис</t>
  </si>
  <si>
    <t>Видатки на виплату персональних стипендій Хмельницької міської ради провідним митцям та викладачам мистецьких шкіл</t>
  </si>
  <si>
    <t>грн</t>
  </si>
  <si>
    <t>Витрати на придбання обладнання капітального характеру</t>
  </si>
  <si>
    <t>Витрати на придбання обладнання малоцінного інвентаря</t>
  </si>
  <si>
    <t>продукту</t>
  </si>
  <si>
    <t>Кількість проведених концертів муніципальним естрадно-духовим оркестром</t>
  </si>
  <si>
    <t>статистичні дані</t>
  </si>
  <si>
    <t>Кількість проведених концертів академічним муніципальним камерним хором</t>
  </si>
  <si>
    <t>Кількість відвідувачів концертів муніципального естрадно-духового оркестру</t>
  </si>
  <si>
    <t>Кількість відвідувачів концертів академічного муніципального камерного хору</t>
  </si>
  <si>
    <t>осіб</t>
  </si>
  <si>
    <t>Кількість провідних митців та викладачів шкіл естетичного виховання , які отримують персональні стипендії Хмельницької міської ради</t>
  </si>
  <si>
    <t>рішення сесії</t>
  </si>
  <si>
    <t>Кількість обладнання капітального характеру</t>
  </si>
  <si>
    <t>Кількість обладнання малоцінного інвентарю</t>
  </si>
  <si>
    <t>ефективності</t>
  </si>
  <si>
    <t>Середній розмір персональної стипендії на одного провідного митця</t>
  </si>
  <si>
    <t>розрахунок</t>
  </si>
  <si>
    <t>Середня вартість одного квитка відвідувача концерту муніципального естрадно-духового оркестру</t>
  </si>
  <si>
    <t>Середня вартість одного квитка відвідувача концерту академічного муніципального камерного хору</t>
  </si>
  <si>
    <t>Середні витрати на придбання однієї одиниці обладнання капітального характеру</t>
  </si>
  <si>
    <t>Середні витрати на придбання однієї одиниці малоцінного інвентаря</t>
  </si>
  <si>
    <t>якості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</si>
  <si>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</si>
  <si>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%</t>
  </si>
  <si>
    <t>в 5 раз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</si>
  <si>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</si>
  <si>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в 3 раза</t>
  </si>
  <si>
    <t>в 7 раз</t>
  </si>
  <si>
    <t>в 4 раза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</si>
  <si>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</si>
  <si>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</si>
  <si>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 енергоносіїв</t>
  </si>
  <si>
    <t>Проводили благодійні концерти на підтримку ЗСУ</t>
  </si>
  <si>
    <t>Закупівля проводиласья за найменшою ціновою пропозицією</t>
  </si>
  <si>
    <t>9.3. Аналіз стану виконання результативних показників</t>
  </si>
  <si>
    <t>Результативні показники виконано</t>
  </si>
  <si>
    <t>10. Узагальнений висновок про виконання бюджетної програми.</t>
  </si>
  <si>
    <t>Видатки у звітному році здійснені відповідно до затверджених напрямів використання бюджетних коштів.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</si>
  <si>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</si>
  <si>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Керівник установи - головного розпорядника бюджетних коштів</t>
  </si>
  <si>
    <t>Артем РОМАСЮКОВ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</si>
  <si>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</si>
  <si>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Олена ТИМЦЯСЬ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</si>
</sst>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49" fontId="5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/>
    <xf numFmtId="0" fontId="4" fillId="2" borderId="0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2" fillId="2" borderId="6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16" fillId="2" borderId="0" xfId="0" applyFont="1" applyFill="1" applyAlignment="1"/>
    <xf numFmtId="0" fontId="4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0" fillId="2" borderId="0" xfId="0" applyFont="1" applyFill="1" applyAlignment="1"/>
    <xf numFmtId="0" fontId="10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2" xfId="0" applyFont="1" applyFill="1" applyBorder="1" applyAlignment="1"/>
    <xf numFmtId="0" fontId="11" fillId="2" borderId="11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11" fillId="2" borderId="11" xfId="0" applyFont="1" applyFill="1" applyBorder="1"/>
    <xf numFmtId="0" fontId="15" fillId="2" borderId="1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/>
    <xf numFmtId="0" fontId="10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8" xfId="0" applyFont="1" applyFill="1" applyBorder="1"/>
    <xf numFmtId="0" fontId="11" fillId="2" borderId="18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/>
    <xf numFmtId="0" fontId="4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/>
    <xf numFmtId="0" fontId="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5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16"/>
  <sheetViews>
    <sheetView tabSelected="1" zoomScaleNormal="100" workbookViewId="0">
      <selection activeCell="K87" sqref="K87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0.42578125" style="1" customWidth="1"/>
    <col min="7" max="7" width="11.140625" style="1" customWidth="1"/>
    <col min="8" max="8" width="13.28515625" style="1" customWidth="1"/>
    <col min="9" max="9" width="12.140625" style="1" customWidth="1"/>
    <col min="10" max="10" width="13.5703125" style="1" customWidth="1"/>
    <col min="11" max="13" width="12.140625" style="1" customWidth="1"/>
    <col min="14" max="17" width="9.140625" style="1"/>
    <col min="18" max="18" width="12.28515625" style="1" customWidth="1"/>
    <col min="19" max="16384" width="9.140625" style="1"/>
  </cols>
  <sheetData>
    <row r="1" spans="1:13" ht="15.75" customHeight="1" x14ac:dyDescent="0.25">
      <c r="J1" s="118" t="s">
        <v>0</v>
      </c>
      <c r="K1" s="118"/>
      <c r="L1" s="118"/>
      <c r="M1" s="118"/>
    </row>
    <row r="2" spans="1:13" x14ac:dyDescent="0.25">
      <c r="J2" s="118"/>
      <c r="K2" s="118"/>
      <c r="L2" s="118"/>
      <c r="M2" s="118"/>
    </row>
    <row r="3" spans="1:13" x14ac:dyDescent="0.25">
      <c r="J3" s="118"/>
      <c r="K3" s="118"/>
      <c r="L3" s="118"/>
      <c r="M3" s="118"/>
    </row>
    <row r="4" spans="1:13" x14ac:dyDescent="0.25">
      <c r="J4" s="118"/>
      <c r="K4" s="118"/>
      <c r="L4" s="118"/>
      <c r="M4" s="118"/>
    </row>
    <row r="5" spans="1:13" x14ac:dyDescent="0.25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 t="s">
        <v>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customHeight="1" x14ac:dyDescent="0.25">
      <c r="A8" s="3" t="s">
        <v>3</v>
      </c>
      <c r="B8" s="107">
        <v>1000000</v>
      </c>
      <c r="C8" s="112"/>
      <c r="D8" s="2"/>
      <c r="E8" s="113" t="s">
        <v>4</v>
      </c>
      <c r="F8" s="114"/>
      <c r="G8" s="114"/>
      <c r="H8" s="114"/>
      <c r="I8" s="115"/>
      <c r="J8" s="115"/>
      <c r="K8" s="115"/>
      <c r="L8" s="120" t="s">
        <v>5</v>
      </c>
      <c r="M8" s="121"/>
    </row>
    <row r="9" spans="1:13" s="5" customFormat="1" ht="35.25" customHeight="1" x14ac:dyDescent="0.2">
      <c r="A9" s="4"/>
      <c r="B9" s="98" t="s">
        <v>6</v>
      </c>
      <c r="C9" s="103"/>
      <c r="D9" s="4"/>
      <c r="E9" s="98" t="s">
        <v>7</v>
      </c>
      <c r="F9" s="104"/>
      <c r="G9" s="104"/>
      <c r="H9" s="104"/>
      <c r="I9" s="99"/>
      <c r="J9" s="99"/>
      <c r="K9" s="99"/>
      <c r="L9" s="105" t="s">
        <v>8</v>
      </c>
      <c r="M9" s="106"/>
    </row>
    <row r="10" spans="1:13" ht="21" customHeight="1" x14ac:dyDescent="0.25">
      <c r="A10" s="3" t="s">
        <v>9</v>
      </c>
      <c r="B10" s="107">
        <v>1000000</v>
      </c>
      <c r="C10" s="112"/>
      <c r="D10" s="2"/>
      <c r="E10" s="113" t="s">
        <v>4</v>
      </c>
      <c r="F10" s="114"/>
      <c r="G10" s="114"/>
      <c r="H10" s="114"/>
      <c r="I10" s="115"/>
      <c r="J10" s="115"/>
      <c r="K10" s="115"/>
      <c r="L10" s="116" t="str">
        <f>L8</f>
        <v>02231293</v>
      </c>
      <c r="M10" s="117"/>
    </row>
    <row r="11" spans="1:13" s="5" customFormat="1" ht="36" customHeight="1" x14ac:dyDescent="0.2">
      <c r="A11" s="4"/>
      <c r="B11" s="98" t="s">
        <v>6</v>
      </c>
      <c r="C11" s="103"/>
      <c r="D11" s="4"/>
      <c r="E11" s="98" t="s">
        <v>10</v>
      </c>
      <c r="F11" s="104"/>
      <c r="G11" s="104"/>
      <c r="H11" s="104"/>
      <c r="I11" s="99"/>
      <c r="J11" s="99"/>
      <c r="K11" s="99"/>
      <c r="L11" s="105" t="s">
        <v>8</v>
      </c>
      <c r="M11" s="106"/>
    </row>
    <row r="12" spans="1:13" s="7" customFormat="1" ht="35.25" customHeight="1" x14ac:dyDescent="0.25">
      <c r="A12" s="3" t="s">
        <v>11</v>
      </c>
      <c r="B12" s="107">
        <v>1014081</v>
      </c>
      <c r="C12" s="55"/>
      <c r="D12" s="107">
        <v>4081</v>
      </c>
      <c r="E12" s="108"/>
      <c r="F12" s="6" t="s">
        <v>12</v>
      </c>
      <c r="G12" s="107" t="s">
        <v>13</v>
      </c>
      <c r="H12" s="109"/>
      <c r="I12" s="110"/>
      <c r="J12" s="110"/>
      <c r="K12" s="110"/>
      <c r="L12" s="111" t="s">
        <v>14</v>
      </c>
      <c r="M12" s="110"/>
    </row>
    <row r="13" spans="1:13" s="10" customFormat="1" ht="71.25" customHeight="1" x14ac:dyDescent="0.25">
      <c r="A13" s="8"/>
      <c r="B13" s="98" t="s">
        <v>6</v>
      </c>
      <c r="C13" s="99"/>
      <c r="D13" s="98" t="s">
        <v>15</v>
      </c>
      <c r="E13" s="100"/>
      <c r="F13" s="9" t="s">
        <v>16</v>
      </c>
      <c r="G13" s="98" t="s">
        <v>17</v>
      </c>
      <c r="H13" s="98"/>
      <c r="I13" s="99"/>
      <c r="J13" s="99"/>
      <c r="K13" s="99"/>
      <c r="L13" s="98" t="s">
        <v>18</v>
      </c>
      <c r="M13" s="101"/>
    </row>
    <row r="14" spans="1:13" ht="19.5" customHeight="1" x14ac:dyDescent="0.25">
      <c r="A14" s="102" t="s">
        <v>19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x14ac:dyDescent="0.25">
      <c r="A15" s="11"/>
    </row>
    <row r="16" spans="1:13" ht="31.5" x14ac:dyDescent="0.25">
      <c r="A16" s="12" t="s">
        <v>20</v>
      </c>
      <c r="B16" s="75" t="s">
        <v>21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26" ht="38.25" customHeight="1" x14ac:dyDescent="0.25">
      <c r="A17" s="12"/>
      <c r="B17" s="87" t="s">
        <v>22</v>
      </c>
      <c r="C17" s="94"/>
      <c r="D17" s="94"/>
      <c r="E17" s="94"/>
      <c r="F17" s="94"/>
      <c r="G17" s="94"/>
      <c r="H17" s="88"/>
      <c r="I17" s="88"/>
      <c r="J17" s="88"/>
      <c r="K17" s="88"/>
      <c r="L17" s="88"/>
      <c r="M17" s="89"/>
    </row>
    <row r="18" spans="1:26" x14ac:dyDescent="0.25">
      <c r="A18" s="11"/>
    </row>
    <row r="19" spans="1:26" x14ac:dyDescent="0.25">
      <c r="A19" s="13" t="s">
        <v>23</v>
      </c>
    </row>
    <row r="20" spans="1:26" ht="40.5" customHeight="1" x14ac:dyDescent="0.25">
      <c r="A20" s="13"/>
      <c r="B20" s="91" t="s">
        <v>24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26" x14ac:dyDescent="0.25">
      <c r="A21" s="14"/>
    </row>
    <row r="22" spans="1:26" x14ac:dyDescent="0.25">
      <c r="A22" s="13" t="s">
        <v>25</v>
      </c>
    </row>
    <row r="23" spans="1:26" x14ac:dyDescent="0.25">
      <c r="A23" s="11"/>
    </row>
    <row r="24" spans="1:26" ht="32.25" customHeight="1" x14ac:dyDescent="0.25">
      <c r="A24" s="12" t="s">
        <v>20</v>
      </c>
      <c r="B24" s="75" t="s">
        <v>26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26" ht="59.25" customHeight="1" x14ac:dyDescent="0.25">
      <c r="A25" s="12"/>
      <c r="B25" s="51" t="s">
        <v>27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1:26" x14ac:dyDescent="0.25">
      <c r="A26" s="11"/>
    </row>
    <row r="27" spans="1:26" x14ac:dyDescent="0.25">
      <c r="A27" s="13" t="s">
        <v>28</v>
      </c>
    </row>
    <row r="28" spans="1:26" s="17" customFormat="1" ht="15.75" customHeight="1" x14ac:dyDescent="0.25">
      <c r="A28" s="15" t="s">
        <v>29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1"/>
      <c r="M29" s="14" t="s">
        <v>30</v>
      </c>
    </row>
    <row r="30" spans="1:26" ht="42" customHeight="1" x14ac:dyDescent="0.25">
      <c r="A30" s="75" t="s">
        <v>20</v>
      </c>
      <c r="B30" s="75" t="s">
        <v>31</v>
      </c>
      <c r="C30" s="75"/>
      <c r="D30" s="75"/>
      <c r="E30" s="75" t="s">
        <v>32</v>
      </c>
      <c r="F30" s="75"/>
      <c r="G30" s="75"/>
      <c r="H30" s="75" t="s">
        <v>33</v>
      </c>
      <c r="I30" s="75"/>
      <c r="J30" s="75"/>
      <c r="K30" s="75" t="s">
        <v>34</v>
      </c>
      <c r="L30" s="75"/>
      <c r="M30" s="75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33" customHeight="1" x14ac:dyDescent="0.25">
      <c r="A31" s="75"/>
      <c r="B31" s="75"/>
      <c r="C31" s="75"/>
      <c r="D31" s="75"/>
      <c r="E31" s="12" t="s">
        <v>35</v>
      </c>
      <c r="F31" s="12" t="s">
        <v>36</v>
      </c>
      <c r="G31" s="12" t="s">
        <v>37</v>
      </c>
      <c r="H31" s="12" t="s">
        <v>35</v>
      </c>
      <c r="I31" s="12" t="s">
        <v>36</v>
      </c>
      <c r="J31" s="12" t="s">
        <v>37</v>
      </c>
      <c r="K31" s="12" t="s">
        <v>35</v>
      </c>
      <c r="L31" s="12" t="s">
        <v>36</v>
      </c>
      <c r="M31" s="12" t="s">
        <v>37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5">
      <c r="A32" s="12">
        <v>1</v>
      </c>
      <c r="B32" s="75">
        <v>2</v>
      </c>
      <c r="C32" s="75"/>
      <c r="D32" s="75"/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  <c r="L32" s="12">
        <v>10</v>
      </c>
      <c r="M32" s="12">
        <v>11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1:27" ht="26.25" customHeight="1" x14ac:dyDescent="0.25">
      <c r="A33" s="12"/>
      <c r="B33" s="75" t="s">
        <v>38</v>
      </c>
      <c r="C33" s="75"/>
      <c r="D33" s="75"/>
      <c r="E33" s="12">
        <f>E34+E35+E36</f>
        <v>25421387</v>
      </c>
      <c r="F33" s="12">
        <f t="shared" ref="F33:M33" si="0">F34+F35+F36</f>
        <v>188500</v>
      </c>
      <c r="G33" s="12">
        <f t="shared" si="0"/>
        <v>25609887</v>
      </c>
      <c r="H33" s="19">
        <f t="shared" si="0"/>
        <v>25259478.800000001</v>
      </c>
      <c r="I33" s="19">
        <f t="shared" si="0"/>
        <v>241062.47</v>
      </c>
      <c r="J33" s="19">
        <f t="shared" si="0"/>
        <v>25500541.270000003</v>
      </c>
      <c r="K33" s="19">
        <f t="shared" si="0"/>
        <v>-161908.19999999832</v>
      </c>
      <c r="L33" s="19">
        <f t="shared" si="0"/>
        <v>52562.470000000008</v>
      </c>
      <c r="M33" s="19">
        <f t="shared" si="0"/>
        <v>-109345.72999999765</v>
      </c>
      <c r="R33" s="18"/>
      <c r="S33" s="18"/>
      <c r="T33" s="18"/>
      <c r="U33" s="18"/>
      <c r="V33" s="18"/>
      <c r="W33" s="18"/>
      <c r="X33" s="18"/>
      <c r="Y33" s="18"/>
      <c r="Z33" s="18"/>
    </row>
    <row r="34" spans="1:27" ht="63" customHeight="1" x14ac:dyDescent="0.25">
      <c r="A34" s="12"/>
      <c r="B34" s="75" t="s">
        <v>39</v>
      </c>
      <c r="C34" s="75"/>
      <c r="D34" s="75"/>
      <c r="E34" s="12">
        <v>5759183</v>
      </c>
      <c r="F34" s="12">
        <v>41500</v>
      </c>
      <c r="G34" s="12">
        <f>E34+F34</f>
        <v>5800683</v>
      </c>
      <c r="H34" s="19">
        <f>E34-0.45-89513.66-1229.43-162.6-40000</f>
        <v>5628276.8600000003</v>
      </c>
      <c r="I34" s="19">
        <f>150286.23+37743</f>
        <v>188029.23</v>
      </c>
      <c r="J34" s="19">
        <f>H34+I34</f>
        <v>5816306.0900000008</v>
      </c>
      <c r="K34" s="19">
        <f>H34-E34</f>
        <v>-130906.13999999966</v>
      </c>
      <c r="L34" s="19">
        <f t="shared" ref="K34:M36" si="1">I34-F34</f>
        <v>146529.23000000001</v>
      </c>
      <c r="M34" s="19">
        <f t="shared" si="1"/>
        <v>15623.090000000782</v>
      </c>
      <c r="R34" s="18"/>
      <c r="S34" s="18"/>
      <c r="T34" s="18"/>
      <c r="U34" s="18"/>
      <c r="V34" s="18"/>
      <c r="W34" s="18"/>
      <c r="X34" s="18"/>
      <c r="Y34" s="18"/>
      <c r="Z34" s="18"/>
    </row>
    <row r="35" spans="1:27" ht="66" customHeight="1" x14ac:dyDescent="0.25">
      <c r="A35" s="12"/>
      <c r="B35" s="75" t="s">
        <v>40</v>
      </c>
      <c r="C35" s="75"/>
      <c r="D35" s="75"/>
      <c r="E35" s="12">
        <v>9509642</v>
      </c>
      <c r="F35" s="12">
        <v>85000</v>
      </c>
      <c r="G35" s="12">
        <f>E35+F35</f>
        <v>9594642</v>
      </c>
      <c r="H35" s="19">
        <f>E35-133.53-8085.22</f>
        <v>9501423.25</v>
      </c>
      <c r="I35" s="19">
        <v>8458.34</v>
      </c>
      <c r="J35" s="19">
        <f>H35+I35</f>
        <v>9509881.5899999999</v>
      </c>
      <c r="K35" s="19">
        <f t="shared" si="1"/>
        <v>-8218.75</v>
      </c>
      <c r="L35" s="19">
        <f t="shared" si="1"/>
        <v>-76541.66</v>
      </c>
      <c r="M35" s="19">
        <f t="shared" si="1"/>
        <v>-84760.410000000149</v>
      </c>
      <c r="R35" s="18"/>
      <c r="S35" s="18"/>
      <c r="T35" s="18"/>
      <c r="U35" s="18"/>
      <c r="V35" s="18"/>
      <c r="W35" s="18"/>
      <c r="X35" s="18"/>
      <c r="Y35" s="18"/>
      <c r="Z35" s="18"/>
    </row>
    <row r="36" spans="1:27" ht="59.25" customHeight="1" x14ac:dyDescent="0.25">
      <c r="A36" s="12"/>
      <c r="B36" s="75" t="s">
        <v>41</v>
      </c>
      <c r="C36" s="75"/>
      <c r="D36" s="75"/>
      <c r="E36" s="12">
        <v>10152562</v>
      </c>
      <c r="F36" s="12">
        <v>62000</v>
      </c>
      <c r="G36" s="12">
        <f>E36+F36</f>
        <v>10214562</v>
      </c>
      <c r="H36" s="19">
        <f>E36-22608.79-174.52</f>
        <v>10129778.690000001</v>
      </c>
      <c r="I36" s="19">
        <v>44574.9</v>
      </c>
      <c r="J36" s="19">
        <f>H36+I36</f>
        <v>10174353.590000002</v>
      </c>
      <c r="K36" s="19">
        <f t="shared" si="1"/>
        <v>-22783.309999998659</v>
      </c>
      <c r="L36" s="19">
        <f t="shared" si="1"/>
        <v>-17425.099999999999</v>
      </c>
      <c r="M36" s="19">
        <f t="shared" si="1"/>
        <v>-40208.409999998286</v>
      </c>
      <c r="R36" s="18"/>
      <c r="S36" s="18"/>
      <c r="T36" s="18"/>
      <c r="U36" s="18"/>
      <c r="V36" s="18"/>
      <c r="W36" s="18"/>
      <c r="X36" s="18"/>
      <c r="Y36" s="18"/>
      <c r="Z36" s="18"/>
    </row>
    <row r="37" spans="1:27" ht="15" customHeight="1" x14ac:dyDescent="0.25">
      <c r="A37" s="18"/>
      <c r="B37" s="18"/>
      <c r="C37" s="18"/>
      <c r="D37" s="18"/>
      <c r="E37" s="18"/>
      <c r="F37" s="18"/>
      <c r="G37" s="18"/>
      <c r="H37" s="20"/>
      <c r="I37" s="20"/>
      <c r="J37" s="20"/>
      <c r="K37" s="20"/>
      <c r="L37" s="20"/>
      <c r="M37" s="20"/>
      <c r="R37" s="18"/>
      <c r="S37" s="18"/>
      <c r="T37" s="18"/>
      <c r="U37" s="18"/>
      <c r="V37" s="18"/>
      <c r="W37" s="18"/>
      <c r="X37" s="18"/>
      <c r="Y37" s="18"/>
      <c r="Z37" s="18"/>
    </row>
    <row r="38" spans="1:27" ht="43.5" customHeight="1" x14ac:dyDescent="0.25">
      <c r="A38" s="92" t="s">
        <v>42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R38" s="18"/>
      <c r="S38" s="18"/>
      <c r="T38" s="18"/>
      <c r="U38" s="18"/>
      <c r="V38" s="18"/>
      <c r="W38" s="18"/>
      <c r="X38" s="18"/>
      <c r="Y38" s="18"/>
      <c r="Z38" s="18"/>
    </row>
    <row r="39" spans="1:27" ht="33" customHeight="1" x14ac:dyDescent="0.25">
      <c r="A39" s="21" t="s">
        <v>20</v>
      </c>
      <c r="B39" s="71" t="s">
        <v>43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2"/>
      <c r="R39" s="18"/>
      <c r="S39" s="18"/>
      <c r="T39" s="18"/>
      <c r="U39" s="18"/>
      <c r="V39" s="18"/>
      <c r="W39" s="18"/>
      <c r="X39" s="18"/>
      <c r="Y39" s="18"/>
      <c r="Z39" s="18"/>
    </row>
    <row r="40" spans="1:27" ht="20.25" customHeight="1" x14ac:dyDescent="0.25">
      <c r="A40" s="21">
        <v>1</v>
      </c>
      <c r="B40" s="71">
        <v>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2"/>
      <c r="R40" s="18"/>
      <c r="S40" s="18"/>
      <c r="T40" s="18"/>
      <c r="U40" s="18"/>
      <c r="V40" s="18"/>
      <c r="W40" s="18"/>
      <c r="X40" s="18"/>
      <c r="Y40" s="18"/>
      <c r="Z40" s="18"/>
    </row>
    <row r="41" spans="1:27" ht="39.75" customHeight="1" x14ac:dyDescent="0.25">
      <c r="A41" s="22"/>
      <c r="B41" s="56" t="s">
        <v>44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57"/>
      <c r="R41" s="18"/>
      <c r="S41" s="18"/>
      <c r="T41" s="18"/>
      <c r="U41" s="18"/>
      <c r="V41" s="18"/>
      <c r="W41" s="18"/>
      <c r="X41" s="18"/>
      <c r="Y41" s="18"/>
      <c r="Z41" s="18"/>
    </row>
    <row r="42" spans="1:27" ht="14.25" customHeight="1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ht="15.75" customHeight="1" x14ac:dyDescent="0.25">
      <c r="A43" s="91" t="s">
        <v>45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27" x14ac:dyDescent="0.25">
      <c r="A44" s="11"/>
      <c r="M44" s="14" t="s">
        <v>30</v>
      </c>
    </row>
    <row r="45" spans="1:27" ht="31.5" customHeight="1" x14ac:dyDescent="0.25">
      <c r="A45" s="75" t="s">
        <v>46</v>
      </c>
      <c r="B45" s="75" t="s">
        <v>47</v>
      </c>
      <c r="C45" s="75"/>
      <c r="D45" s="75"/>
      <c r="E45" s="75" t="s">
        <v>32</v>
      </c>
      <c r="F45" s="75"/>
      <c r="G45" s="75"/>
      <c r="H45" s="75" t="s">
        <v>33</v>
      </c>
      <c r="I45" s="75"/>
      <c r="J45" s="75"/>
      <c r="K45" s="75" t="s">
        <v>34</v>
      </c>
      <c r="L45" s="75"/>
      <c r="M45" s="75"/>
    </row>
    <row r="46" spans="1:27" ht="33.75" customHeight="1" x14ac:dyDescent="0.25">
      <c r="A46" s="75"/>
      <c r="B46" s="75"/>
      <c r="C46" s="75"/>
      <c r="D46" s="75"/>
      <c r="E46" s="12" t="s">
        <v>35</v>
      </c>
      <c r="F46" s="12" t="s">
        <v>36</v>
      </c>
      <c r="G46" s="12" t="s">
        <v>37</v>
      </c>
      <c r="H46" s="12" t="s">
        <v>35</v>
      </c>
      <c r="I46" s="12" t="s">
        <v>36</v>
      </c>
      <c r="J46" s="12" t="s">
        <v>37</v>
      </c>
      <c r="K46" s="12" t="s">
        <v>35</v>
      </c>
      <c r="L46" s="12" t="s">
        <v>36</v>
      </c>
      <c r="M46" s="12" t="s">
        <v>37</v>
      </c>
    </row>
    <row r="47" spans="1:27" x14ac:dyDescent="0.25">
      <c r="A47" s="12">
        <v>1</v>
      </c>
      <c r="B47" s="75">
        <v>2</v>
      </c>
      <c r="C47" s="75"/>
      <c r="D47" s="75"/>
      <c r="E47" s="12">
        <v>3</v>
      </c>
      <c r="F47" s="12">
        <v>4</v>
      </c>
      <c r="G47" s="12">
        <v>5</v>
      </c>
      <c r="H47" s="12">
        <v>6</v>
      </c>
      <c r="I47" s="12">
        <v>7</v>
      </c>
      <c r="J47" s="12">
        <v>8</v>
      </c>
      <c r="K47" s="12">
        <v>9</v>
      </c>
      <c r="L47" s="12">
        <v>10</v>
      </c>
      <c r="M47" s="12">
        <v>11</v>
      </c>
    </row>
    <row r="48" spans="1:27" ht="69.75" customHeight="1" x14ac:dyDescent="0.25">
      <c r="A48" s="12"/>
      <c r="B48" s="61" t="s">
        <v>48</v>
      </c>
      <c r="C48" s="76"/>
      <c r="D48" s="77"/>
      <c r="E48" s="23">
        <f>E33-E49</f>
        <v>24248887</v>
      </c>
      <c r="F48" s="12">
        <f>F33</f>
        <v>188500</v>
      </c>
      <c r="G48" s="12">
        <f>E48+F48</f>
        <v>24437387</v>
      </c>
      <c r="H48" s="19">
        <f>H33-H49</f>
        <v>24086978.800000001</v>
      </c>
      <c r="I48" s="19">
        <f>I33</f>
        <v>241062.47</v>
      </c>
      <c r="J48" s="19">
        <f>H48+I48</f>
        <v>24328041.27</v>
      </c>
      <c r="K48" s="19">
        <f t="shared" ref="K48:M49" si="2">H48-E48</f>
        <v>-161908.19999999925</v>
      </c>
      <c r="L48" s="19">
        <f t="shared" si="2"/>
        <v>52562.47</v>
      </c>
      <c r="M48" s="19">
        <f t="shared" si="2"/>
        <v>-109345.73000000045</v>
      </c>
    </row>
    <row r="49" spans="1:26" ht="45" customHeight="1" x14ac:dyDescent="0.25">
      <c r="A49" s="12"/>
      <c r="B49" s="86" t="s">
        <v>49</v>
      </c>
      <c r="C49" s="86"/>
      <c r="D49" s="86"/>
      <c r="E49" s="23">
        <v>1172500</v>
      </c>
      <c r="F49" s="12"/>
      <c r="G49" s="12">
        <f>E49+F49</f>
        <v>1172500</v>
      </c>
      <c r="H49" s="12">
        <v>1172500</v>
      </c>
      <c r="I49" s="12"/>
      <c r="J49" s="12">
        <f>H49+I49</f>
        <v>1172500</v>
      </c>
      <c r="K49" s="12">
        <f t="shared" si="2"/>
        <v>0</v>
      </c>
      <c r="L49" s="12">
        <f t="shared" si="2"/>
        <v>0</v>
      </c>
      <c r="M49" s="12">
        <f t="shared" si="2"/>
        <v>0</v>
      </c>
    </row>
    <row r="50" spans="1:26" ht="28.5" customHeight="1" x14ac:dyDescent="0.25">
      <c r="A50" s="12"/>
      <c r="B50" s="87" t="s">
        <v>38</v>
      </c>
      <c r="C50" s="88"/>
      <c r="D50" s="89"/>
      <c r="E50" s="12">
        <f>E48+E49</f>
        <v>25421387</v>
      </c>
      <c r="F50" s="12">
        <f t="shared" ref="F50:M50" si="3">F48+F49</f>
        <v>188500</v>
      </c>
      <c r="G50" s="12">
        <f t="shared" si="3"/>
        <v>25609887</v>
      </c>
      <c r="H50" s="19">
        <f t="shared" si="3"/>
        <v>25259478.800000001</v>
      </c>
      <c r="I50" s="19">
        <f t="shared" si="3"/>
        <v>241062.47</v>
      </c>
      <c r="J50" s="19">
        <f t="shared" si="3"/>
        <v>25500541.27</v>
      </c>
      <c r="K50" s="19">
        <f t="shared" si="3"/>
        <v>-161908.19999999925</v>
      </c>
      <c r="L50" s="19">
        <f t="shared" si="3"/>
        <v>52562.47</v>
      </c>
      <c r="M50" s="19">
        <f t="shared" si="3"/>
        <v>-109345.73000000045</v>
      </c>
    </row>
    <row r="51" spans="1:26" x14ac:dyDescent="0.25">
      <c r="A51" s="11"/>
    </row>
    <row r="52" spans="1:26" x14ac:dyDescent="0.25">
      <c r="A52" s="13" t="s">
        <v>50</v>
      </c>
    </row>
    <row r="53" spans="1:26" s="17" customFormat="1" ht="15.75" customHeight="1" x14ac:dyDescent="0.25">
      <c r="A53" s="24" t="s">
        <v>51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1"/>
    </row>
    <row r="55" spans="1:26" ht="71.25" customHeight="1" x14ac:dyDescent="0.25">
      <c r="A55" s="75" t="s">
        <v>46</v>
      </c>
      <c r="B55" s="75" t="s">
        <v>52</v>
      </c>
      <c r="C55" s="75" t="s">
        <v>53</v>
      </c>
      <c r="D55" s="75" t="s">
        <v>54</v>
      </c>
      <c r="E55" s="75" t="s">
        <v>32</v>
      </c>
      <c r="F55" s="75"/>
      <c r="G55" s="75"/>
      <c r="H55" s="75" t="s">
        <v>55</v>
      </c>
      <c r="I55" s="75"/>
      <c r="J55" s="75"/>
      <c r="K55" s="75" t="s">
        <v>34</v>
      </c>
      <c r="L55" s="75"/>
      <c r="M55" s="75"/>
    </row>
    <row r="56" spans="1:26" ht="30.75" customHeight="1" x14ac:dyDescent="0.25">
      <c r="A56" s="75"/>
      <c r="B56" s="75"/>
      <c r="C56" s="75"/>
      <c r="D56" s="75"/>
      <c r="E56" s="12" t="s">
        <v>35</v>
      </c>
      <c r="F56" s="12" t="s">
        <v>36</v>
      </c>
      <c r="G56" s="12" t="s">
        <v>37</v>
      </c>
      <c r="H56" s="12" t="s">
        <v>35</v>
      </c>
      <c r="I56" s="12" t="s">
        <v>36</v>
      </c>
      <c r="J56" s="12" t="s">
        <v>37</v>
      </c>
      <c r="K56" s="12" t="s">
        <v>35</v>
      </c>
      <c r="L56" s="12" t="s">
        <v>36</v>
      </c>
      <c r="M56" s="12" t="s">
        <v>37</v>
      </c>
    </row>
    <row r="57" spans="1:26" x14ac:dyDescent="0.25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  <c r="H57" s="12">
        <v>8</v>
      </c>
      <c r="I57" s="12">
        <v>9</v>
      </c>
      <c r="J57" s="12">
        <v>10</v>
      </c>
      <c r="K57" s="12">
        <v>11</v>
      </c>
      <c r="L57" s="12">
        <v>12</v>
      </c>
      <c r="M57" s="12">
        <v>13</v>
      </c>
    </row>
    <row r="58" spans="1:26" ht="21" customHeight="1" x14ac:dyDescent="0.25">
      <c r="A58" s="25">
        <v>1</v>
      </c>
      <c r="B58" s="26" t="s">
        <v>56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26" ht="47.25" x14ac:dyDescent="0.25">
      <c r="A59" s="12"/>
      <c r="B59" s="27" t="s">
        <v>57</v>
      </c>
      <c r="C59" s="12" t="s">
        <v>58</v>
      </c>
      <c r="D59" s="12" t="s">
        <v>59</v>
      </c>
      <c r="E59" s="12">
        <f t="shared" ref="E59:J59" si="4">E60+E61</f>
        <v>3</v>
      </c>
      <c r="F59" s="12">
        <f t="shared" si="4"/>
        <v>3</v>
      </c>
      <c r="G59" s="12">
        <f t="shared" si="4"/>
        <v>3</v>
      </c>
      <c r="H59" s="12">
        <f t="shared" si="4"/>
        <v>3</v>
      </c>
      <c r="I59" s="12">
        <f t="shared" si="4"/>
        <v>3</v>
      </c>
      <c r="J59" s="12">
        <f t="shared" si="4"/>
        <v>3</v>
      </c>
      <c r="K59" s="12"/>
      <c r="L59" s="12"/>
      <c r="M59" s="12"/>
    </row>
    <row r="60" spans="1:26" ht="53.25" customHeight="1" x14ac:dyDescent="0.25">
      <c r="A60" s="12"/>
      <c r="B60" s="28" t="s">
        <v>60</v>
      </c>
      <c r="C60" s="12" t="s">
        <v>58</v>
      </c>
      <c r="D60" s="12" t="s">
        <v>61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/>
      <c r="L60" s="12"/>
      <c r="M60" s="12"/>
    </row>
    <row r="61" spans="1:26" ht="31.5" customHeight="1" x14ac:dyDescent="0.25">
      <c r="A61" s="12"/>
      <c r="B61" s="27" t="s">
        <v>62</v>
      </c>
      <c r="C61" s="12" t="s">
        <v>58</v>
      </c>
      <c r="D61" s="12" t="s">
        <v>61</v>
      </c>
      <c r="E61" s="12">
        <v>2</v>
      </c>
      <c r="F61" s="12">
        <v>2</v>
      </c>
      <c r="G61" s="12">
        <v>2</v>
      </c>
      <c r="H61" s="12">
        <v>2</v>
      </c>
      <c r="I61" s="12">
        <v>2</v>
      </c>
      <c r="J61" s="12">
        <v>2</v>
      </c>
      <c r="K61" s="12"/>
      <c r="L61" s="12"/>
      <c r="M61" s="12"/>
    </row>
    <row r="62" spans="1:26" ht="50.25" customHeight="1" x14ac:dyDescent="0.25">
      <c r="A62" s="12"/>
      <c r="B62" s="29" t="s">
        <v>63</v>
      </c>
      <c r="C62" s="12" t="s">
        <v>58</v>
      </c>
      <c r="D62" s="12" t="s">
        <v>61</v>
      </c>
      <c r="E62" s="12">
        <f>E63+E64+E65+E66</f>
        <v>105</v>
      </c>
      <c r="F62" s="12"/>
      <c r="G62" s="12">
        <f>E62+F62</f>
        <v>105</v>
      </c>
      <c r="H62" s="12">
        <f>H63+H64+H65+H66</f>
        <v>105</v>
      </c>
      <c r="I62" s="12"/>
      <c r="J62" s="12">
        <f>H62+I62</f>
        <v>105</v>
      </c>
      <c r="K62" s="12"/>
      <c r="L62" s="12"/>
      <c r="M62" s="12"/>
    </row>
    <row r="63" spans="1:26" ht="31.5" x14ac:dyDescent="0.25">
      <c r="A63" s="12"/>
      <c r="B63" s="29" t="s">
        <v>64</v>
      </c>
      <c r="C63" s="12" t="s">
        <v>58</v>
      </c>
      <c r="D63" s="12" t="s">
        <v>61</v>
      </c>
      <c r="E63" s="12">
        <v>9.5</v>
      </c>
      <c r="F63" s="12"/>
      <c r="G63" s="12">
        <f>E63+F63</f>
        <v>9.5</v>
      </c>
      <c r="H63" s="12">
        <v>9.5</v>
      </c>
      <c r="I63" s="12"/>
      <c r="J63" s="12">
        <f>H63+I63</f>
        <v>9.5</v>
      </c>
      <c r="K63" s="12"/>
      <c r="L63" s="12"/>
      <c r="M63" s="12"/>
    </row>
    <row r="64" spans="1:26" ht="30" customHeight="1" x14ac:dyDescent="0.25">
      <c r="A64" s="12"/>
      <c r="B64" s="29" t="s">
        <v>65</v>
      </c>
      <c r="C64" s="12" t="s">
        <v>58</v>
      </c>
      <c r="D64" s="12" t="s">
        <v>61</v>
      </c>
      <c r="E64" s="12">
        <f>90.75+1</f>
        <v>91.75</v>
      </c>
      <c r="F64" s="12"/>
      <c r="G64" s="12">
        <f>E64</f>
        <v>91.75</v>
      </c>
      <c r="H64" s="12">
        <v>91.75</v>
      </c>
      <c r="I64" s="12"/>
      <c r="J64" s="12">
        <f>H64</f>
        <v>91.75</v>
      </c>
      <c r="K64" s="12"/>
      <c r="L64" s="12"/>
      <c r="M64" s="12"/>
    </row>
    <row r="65" spans="1:13" ht="29.25" customHeight="1" x14ac:dyDescent="0.25">
      <c r="A65" s="12"/>
      <c r="B65" s="29" t="s">
        <v>66</v>
      </c>
      <c r="C65" s="12" t="s">
        <v>58</v>
      </c>
      <c r="D65" s="12" t="s">
        <v>61</v>
      </c>
      <c r="E65" s="12">
        <v>1.75</v>
      </c>
      <c r="F65" s="12"/>
      <c r="G65" s="12">
        <f>E65</f>
        <v>1.75</v>
      </c>
      <c r="H65" s="12">
        <v>1.75</v>
      </c>
      <c r="I65" s="12"/>
      <c r="J65" s="12">
        <f>H65</f>
        <v>1.75</v>
      </c>
      <c r="K65" s="12"/>
      <c r="L65" s="12"/>
      <c r="M65" s="12"/>
    </row>
    <row r="66" spans="1:13" ht="68.25" customHeight="1" x14ac:dyDescent="0.25">
      <c r="A66" s="12"/>
      <c r="B66" s="29" t="s">
        <v>67</v>
      </c>
      <c r="C66" s="12" t="s">
        <v>58</v>
      </c>
      <c r="D66" s="12" t="s">
        <v>61</v>
      </c>
      <c r="E66" s="12">
        <f>3-1</f>
        <v>2</v>
      </c>
      <c r="F66" s="12"/>
      <c r="G66" s="12">
        <f>E66</f>
        <v>2</v>
      </c>
      <c r="H66" s="12">
        <f>3-1</f>
        <v>2</v>
      </c>
      <c r="I66" s="12"/>
      <c r="J66" s="12">
        <f>H66</f>
        <v>2</v>
      </c>
      <c r="K66" s="12"/>
      <c r="L66" s="12"/>
      <c r="M66" s="12"/>
    </row>
    <row r="67" spans="1:13" ht="147" customHeight="1" x14ac:dyDescent="0.25">
      <c r="A67" s="12"/>
      <c r="B67" s="28" t="s">
        <v>68</v>
      </c>
      <c r="C67" s="30" t="s">
        <v>69</v>
      </c>
      <c r="D67" s="30" t="s">
        <v>70</v>
      </c>
      <c r="E67" s="12">
        <f>E50-E49</f>
        <v>24248887</v>
      </c>
      <c r="F67" s="12"/>
      <c r="G67" s="12">
        <f>E67</f>
        <v>24248887</v>
      </c>
      <c r="H67" s="19">
        <f>H50-H49</f>
        <v>24086978.800000001</v>
      </c>
      <c r="I67" s="12"/>
      <c r="J67" s="12">
        <f>H67</f>
        <v>24086978.800000001</v>
      </c>
      <c r="K67" s="12">
        <f>H67-E67</f>
        <v>-161908.19999999925</v>
      </c>
      <c r="L67" s="12"/>
      <c r="M67" s="12">
        <f>J67-G67</f>
        <v>-161908.19999999925</v>
      </c>
    </row>
    <row r="68" spans="1:13" ht="182.25" customHeight="1" x14ac:dyDescent="0.25">
      <c r="A68" s="12"/>
      <c r="B68" s="29" t="s">
        <v>71</v>
      </c>
      <c r="C68" s="12" t="s">
        <v>72</v>
      </c>
      <c r="D68" s="12" t="s">
        <v>70</v>
      </c>
      <c r="E68" s="12">
        <f>E49</f>
        <v>1172500</v>
      </c>
      <c r="F68" s="12"/>
      <c r="G68" s="12">
        <f>E68</f>
        <v>1172500</v>
      </c>
      <c r="H68" s="12">
        <f>H49</f>
        <v>1172500</v>
      </c>
      <c r="I68" s="12"/>
      <c r="J68" s="12">
        <f>H68</f>
        <v>1172500</v>
      </c>
      <c r="K68" s="12">
        <f>H68-E68</f>
        <v>0</v>
      </c>
      <c r="L68" s="12"/>
      <c r="M68" s="12">
        <f>J68-G68</f>
        <v>0</v>
      </c>
    </row>
    <row r="69" spans="1:13" ht="86.25" customHeight="1" x14ac:dyDescent="0.25">
      <c r="A69" s="31"/>
      <c r="B69" s="29" t="s">
        <v>73</v>
      </c>
      <c r="C69" s="12" t="s">
        <v>72</v>
      </c>
      <c r="D69" s="12" t="s">
        <v>70</v>
      </c>
      <c r="E69" s="12"/>
      <c r="F69" s="12">
        <v>41500</v>
      </c>
      <c r="G69" s="12">
        <f>F69</f>
        <v>41500</v>
      </c>
      <c r="H69" s="12"/>
      <c r="I69" s="12">
        <v>37743</v>
      </c>
      <c r="J69" s="12">
        <f>I69</f>
        <v>37743</v>
      </c>
      <c r="K69" s="12"/>
      <c r="L69" s="12">
        <f>I69-F69</f>
        <v>-3757</v>
      </c>
      <c r="M69" s="12">
        <f>J69-G69</f>
        <v>-3757</v>
      </c>
    </row>
    <row r="70" spans="1:13" ht="86.25" customHeight="1" x14ac:dyDescent="0.25">
      <c r="A70" s="31"/>
      <c r="B70" s="29" t="s">
        <v>74</v>
      </c>
      <c r="C70" s="12" t="s">
        <v>72</v>
      </c>
      <c r="D70" s="12" t="s">
        <v>70</v>
      </c>
      <c r="E70" s="12">
        <v>60000</v>
      </c>
      <c r="F70" s="12"/>
      <c r="G70" s="12">
        <v>60000</v>
      </c>
      <c r="H70" s="12">
        <v>60000</v>
      </c>
      <c r="I70" s="12"/>
      <c r="J70" s="12">
        <v>60000</v>
      </c>
      <c r="K70" s="12">
        <f>H70-E70</f>
        <v>0</v>
      </c>
      <c r="L70" s="12"/>
      <c r="M70" s="12">
        <f>J70-G70</f>
        <v>0</v>
      </c>
    </row>
    <row r="71" spans="1:13" ht="22.5" customHeight="1" x14ac:dyDescent="0.25">
      <c r="A71" s="25">
        <v>2</v>
      </c>
      <c r="B71" s="25" t="s">
        <v>75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17.75" customHeight="1" x14ac:dyDescent="0.25">
      <c r="A72" s="12"/>
      <c r="B72" s="32" t="s">
        <v>76</v>
      </c>
      <c r="C72" s="30" t="s">
        <v>58</v>
      </c>
      <c r="D72" s="30" t="s">
        <v>77</v>
      </c>
      <c r="E72" s="12">
        <v>23</v>
      </c>
      <c r="F72" s="12">
        <v>5</v>
      </c>
      <c r="G72" s="12">
        <f>E72+F72</f>
        <v>28</v>
      </c>
      <c r="H72" s="12">
        <v>38</v>
      </c>
      <c r="I72" s="12">
        <v>2</v>
      </c>
      <c r="J72" s="12">
        <f>H72+I72</f>
        <v>40</v>
      </c>
      <c r="K72" s="12">
        <f>H72-E72</f>
        <v>15</v>
      </c>
      <c r="L72" s="12">
        <f t="shared" ref="L72:M74" si="5">I72-F72</f>
        <v>-3</v>
      </c>
      <c r="M72" s="12">
        <f t="shared" si="5"/>
        <v>12</v>
      </c>
    </row>
    <row r="73" spans="1:13" ht="114.75" customHeight="1" x14ac:dyDescent="0.25">
      <c r="A73" s="12"/>
      <c r="B73" s="32" t="s">
        <v>78</v>
      </c>
      <c r="C73" s="30" t="s">
        <v>58</v>
      </c>
      <c r="D73" s="30" t="s">
        <v>77</v>
      </c>
      <c r="E73" s="12">
        <v>26</v>
      </c>
      <c r="F73" s="12">
        <v>3</v>
      </c>
      <c r="G73" s="12">
        <f>E73+F73</f>
        <v>29</v>
      </c>
      <c r="H73" s="12">
        <v>40</v>
      </c>
      <c r="I73" s="12">
        <v>7</v>
      </c>
      <c r="J73" s="12">
        <f>H73+I73</f>
        <v>47</v>
      </c>
      <c r="K73" s="12">
        <f>H73-E73</f>
        <v>14</v>
      </c>
      <c r="L73" s="12">
        <f t="shared" si="5"/>
        <v>4</v>
      </c>
      <c r="M73" s="12">
        <f t="shared" si="5"/>
        <v>18</v>
      </c>
    </row>
    <row r="74" spans="1:13" ht="110.25" customHeight="1" x14ac:dyDescent="0.25">
      <c r="A74" s="12"/>
      <c r="B74" s="32" t="s">
        <v>79</v>
      </c>
      <c r="C74" s="30" t="s">
        <v>58</v>
      </c>
      <c r="D74" s="30" t="s">
        <v>77</v>
      </c>
      <c r="E74" s="12"/>
      <c r="F74" s="12">
        <v>2400</v>
      </c>
      <c r="G74" s="12">
        <f>E74+F74</f>
        <v>2400</v>
      </c>
      <c r="H74" s="12"/>
      <c r="I74" s="12">
        <f>203</f>
        <v>203</v>
      </c>
      <c r="J74" s="12">
        <f>H74+I74</f>
        <v>203</v>
      </c>
      <c r="K74" s="12"/>
      <c r="L74" s="12">
        <f t="shared" si="5"/>
        <v>-2197</v>
      </c>
      <c r="M74" s="12">
        <f t="shared" si="5"/>
        <v>-2197</v>
      </c>
    </row>
    <row r="75" spans="1:13" ht="134.25" customHeight="1" x14ac:dyDescent="0.25">
      <c r="A75" s="12"/>
      <c r="B75" s="32" t="s">
        <v>80</v>
      </c>
      <c r="C75" s="30" t="s">
        <v>81</v>
      </c>
      <c r="D75" s="30" t="s">
        <v>77</v>
      </c>
      <c r="E75" s="12"/>
      <c r="F75" s="12">
        <v>2067</v>
      </c>
      <c r="G75" s="12">
        <f>E75+F75</f>
        <v>2067</v>
      </c>
      <c r="H75" s="12"/>
      <c r="I75" s="12">
        <f>1188</f>
        <v>1188</v>
      </c>
      <c r="J75" s="12">
        <f>H75+I75</f>
        <v>1188</v>
      </c>
      <c r="K75" s="12"/>
      <c r="L75" s="12">
        <f>I75-F75</f>
        <v>-879</v>
      </c>
      <c r="M75" s="12">
        <f>J75-G75</f>
        <v>-879</v>
      </c>
    </row>
    <row r="76" spans="1:13" ht="220.5" x14ac:dyDescent="0.25">
      <c r="A76" s="12"/>
      <c r="B76" s="32" t="s">
        <v>82</v>
      </c>
      <c r="C76" s="30" t="s">
        <v>81</v>
      </c>
      <c r="D76" s="30" t="s">
        <v>83</v>
      </c>
      <c r="E76" s="12">
        <v>20</v>
      </c>
      <c r="F76" s="12"/>
      <c r="G76" s="12">
        <f>E76+F76</f>
        <v>20</v>
      </c>
      <c r="H76" s="12">
        <v>20</v>
      </c>
      <c r="I76" s="12"/>
      <c r="J76" s="12">
        <f>H76+I76</f>
        <v>20</v>
      </c>
      <c r="K76" s="12">
        <f>H76-E76</f>
        <v>0</v>
      </c>
      <c r="L76" s="12"/>
      <c r="M76" s="12">
        <f>K76</f>
        <v>0</v>
      </c>
    </row>
    <row r="77" spans="1:13" ht="78.75" customHeight="1" x14ac:dyDescent="0.25">
      <c r="A77" s="12"/>
      <c r="B77" s="27" t="s">
        <v>84</v>
      </c>
      <c r="C77" s="30" t="s">
        <v>58</v>
      </c>
      <c r="D77" s="30" t="s">
        <v>83</v>
      </c>
      <c r="E77" s="12"/>
      <c r="F77" s="12">
        <f>1+1+1</f>
        <v>3</v>
      </c>
      <c r="G77" s="12">
        <f>F77</f>
        <v>3</v>
      </c>
      <c r="H77" s="12"/>
      <c r="I77" s="12">
        <f>F77</f>
        <v>3</v>
      </c>
      <c r="J77" s="12">
        <f>I77</f>
        <v>3</v>
      </c>
      <c r="K77" s="12"/>
      <c r="L77" s="12">
        <f>I77-F77</f>
        <v>0</v>
      </c>
      <c r="M77" s="12">
        <f>J77-G77</f>
        <v>0</v>
      </c>
    </row>
    <row r="78" spans="1:13" ht="78.75" customHeight="1" x14ac:dyDescent="0.25">
      <c r="A78" s="12"/>
      <c r="B78" s="27" t="s">
        <v>85</v>
      </c>
      <c r="C78" s="30" t="s">
        <v>58</v>
      </c>
      <c r="D78" s="30" t="s">
        <v>83</v>
      </c>
      <c r="E78" s="12">
        <v>19</v>
      </c>
      <c r="F78" s="12"/>
      <c r="G78" s="12">
        <f>E78</f>
        <v>19</v>
      </c>
      <c r="H78" s="12">
        <v>19</v>
      </c>
      <c r="I78" s="12"/>
      <c r="J78" s="12">
        <f>H78</f>
        <v>19</v>
      </c>
      <c r="K78" s="12">
        <f>H78-E78</f>
        <v>0</v>
      </c>
      <c r="L78" s="12"/>
      <c r="M78" s="12">
        <f>J78-G78</f>
        <v>0</v>
      </c>
    </row>
    <row r="79" spans="1:13" ht="31.5" x14ac:dyDescent="0.25">
      <c r="A79" s="25">
        <v>3</v>
      </c>
      <c r="B79" s="25" t="s">
        <v>86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t="110.25" x14ac:dyDescent="0.25">
      <c r="A80" s="25"/>
      <c r="B80" s="32" t="s">
        <v>87</v>
      </c>
      <c r="C80" s="12" t="s">
        <v>69</v>
      </c>
      <c r="D80" s="12" t="s">
        <v>88</v>
      </c>
      <c r="E80" s="33">
        <v>4885</v>
      </c>
      <c r="F80" s="34"/>
      <c r="G80" s="34">
        <f>E80</f>
        <v>4885</v>
      </c>
      <c r="H80" s="33">
        <v>4885</v>
      </c>
      <c r="I80" s="34"/>
      <c r="J80" s="34">
        <f>H80</f>
        <v>4885</v>
      </c>
      <c r="K80" s="12">
        <f>H80-E80</f>
        <v>0</v>
      </c>
      <c r="L80" s="23"/>
      <c r="M80" s="12">
        <f>J80-G80</f>
        <v>0</v>
      </c>
    </row>
    <row r="81" spans="1:26" ht="167.25" customHeight="1" x14ac:dyDescent="0.25">
      <c r="A81" s="12"/>
      <c r="B81" s="32" t="s">
        <v>89</v>
      </c>
      <c r="C81" s="12" t="s">
        <v>69</v>
      </c>
      <c r="D81" s="12" t="s">
        <v>88</v>
      </c>
      <c r="E81" s="35"/>
      <c r="F81" s="36">
        <v>35</v>
      </c>
      <c r="G81" s="34">
        <f>F81</f>
        <v>35</v>
      </c>
      <c r="H81" s="34"/>
      <c r="I81" s="36">
        <v>42</v>
      </c>
      <c r="J81" s="34">
        <f>I81</f>
        <v>42</v>
      </c>
      <c r="K81" s="34"/>
      <c r="L81" s="34">
        <f>I81-F81</f>
        <v>7</v>
      </c>
      <c r="M81" s="34">
        <f>J81-G81</f>
        <v>7</v>
      </c>
    </row>
    <row r="82" spans="1:26" ht="173.25" x14ac:dyDescent="0.25">
      <c r="A82" s="12"/>
      <c r="B82" s="32" t="s">
        <v>90</v>
      </c>
      <c r="C82" s="12" t="s">
        <v>69</v>
      </c>
      <c r="D82" s="12" t="s">
        <v>88</v>
      </c>
      <c r="E82" s="12"/>
      <c r="F82" s="36">
        <v>30</v>
      </c>
      <c r="G82" s="34">
        <f>F82</f>
        <v>30</v>
      </c>
      <c r="H82" s="19"/>
      <c r="I82" s="36">
        <v>38</v>
      </c>
      <c r="J82" s="34">
        <f>I82</f>
        <v>38</v>
      </c>
      <c r="K82" s="23"/>
      <c r="L82" s="34">
        <f>I82-F82</f>
        <v>8</v>
      </c>
      <c r="M82" s="34">
        <f>J82-G82</f>
        <v>8</v>
      </c>
    </row>
    <row r="83" spans="1:26" ht="132.75" customHeight="1" x14ac:dyDescent="0.25">
      <c r="A83" s="12"/>
      <c r="B83" s="27" t="s">
        <v>91</v>
      </c>
      <c r="C83" s="12" t="s">
        <v>69</v>
      </c>
      <c r="D83" s="12" t="s">
        <v>88</v>
      </c>
      <c r="E83" s="12"/>
      <c r="F83" s="36">
        <v>13833</v>
      </c>
      <c r="G83" s="34">
        <f>F83</f>
        <v>13833</v>
      </c>
      <c r="H83" s="36"/>
      <c r="I83" s="36">
        <v>12581</v>
      </c>
      <c r="J83" s="34">
        <f>I83</f>
        <v>12581</v>
      </c>
      <c r="K83" s="23"/>
      <c r="L83" s="34">
        <f>I83-F83</f>
        <v>-1252</v>
      </c>
      <c r="M83" s="34">
        <f>J83-G83</f>
        <v>-1252</v>
      </c>
    </row>
    <row r="84" spans="1:26" ht="118.5" customHeight="1" x14ac:dyDescent="0.25">
      <c r="A84" s="12"/>
      <c r="B84" s="27" t="s">
        <v>92</v>
      </c>
      <c r="C84" s="12" t="s">
        <v>69</v>
      </c>
      <c r="D84" s="12" t="s">
        <v>88</v>
      </c>
      <c r="E84" s="34">
        <v>3158</v>
      </c>
      <c r="F84" s="36"/>
      <c r="G84" s="34">
        <f>E84</f>
        <v>3158</v>
      </c>
      <c r="H84" s="34">
        <v>3158</v>
      </c>
      <c r="I84" s="36"/>
      <c r="J84" s="34">
        <f>H84</f>
        <v>3158</v>
      </c>
      <c r="K84" s="34">
        <f>H84-E84</f>
        <v>0</v>
      </c>
      <c r="L84" s="34"/>
      <c r="M84" s="34">
        <f>J84-G84</f>
        <v>0</v>
      </c>
    </row>
    <row r="85" spans="1:26" x14ac:dyDescent="0.25">
      <c r="A85" s="25">
        <v>4</v>
      </c>
      <c r="B85" s="25" t="s">
        <v>93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P85" s="37"/>
      <c r="Q85" s="37"/>
      <c r="R85" s="37"/>
    </row>
    <row r="86" spans="1:26" ht="259.5" customHeight="1" x14ac:dyDescent="0.25">
      <c r="A86" s="25"/>
      <c r="B86" s="38" t="s">
        <v>94</v>
      </c>
      <c r="C86" s="30" t="s">
        <v>95</v>
      </c>
      <c r="D86" s="30" t="s">
        <v>88</v>
      </c>
      <c r="E86" s="39">
        <v>104.5</v>
      </c>
      <c r="F86" s="39" t="s">
        <v>96</v>
      </c>
      <c r="G86" s="39">
        <v>121.7</v>
      </c>
      <c r="H86" s="39">
        <v>172.7</v>
      </c>
      <c r="I86" s="39">
        <v>200</v>
      </c>
      <c r="J86" s="39">
        <v>173.9</v>
      </c>
      <c r="K86" s="39">
        <f>H86-E86</f>
        <v>68.199999999999989</v>
      </c>
      <c r="L86" s="39">
        <v>200</v>
      </c>
      <c r="M86" s="39">
        <f>J86-G86</f>
        <v>52.2</v>
      </c>
      <c r="P86" s="37"/>
      <c r="Q86" s="37"/>
      <c r="R86" s="37"/>
    </row>
    <row r="87" spans="1:26" ht="254.25" customHeight="1" x14ac:dyDescent="0.25">
      <c r="A87" s="12"/>
      <c r="B87" s="38" t="s">
        <v>97</v>
      </c>
      <c r="C87" s="30" t="s">
        <v>95</v>
      </c>
      <c r="D87" s="30" t="s">
        <v>88</v>
      </c>
      <c r="E87" s="39">
        <v>104</v>
      </c>
      <c r="F87" s="39" t="s">
        <v>98</v>
      </c>
      <c r="G87" s="39">
        <v>116</v>
      </c>
      <c r="H87" s="39">
        <v>160</v>
      </c>
      <c r="I87" s="39" t="s">
        <v>99</v>
      </c>
      <c r="J87" s="39">
        <v>188</v>
      </c>
      <c r="K87" s="39">
        <f>H87-E87</f>
        <v>56</v>
      </c>
      <c r="L87" s="39" t="s">
        <v>100</v>
      </c>
      <c r="M87" s="39">
        <f>J87-G87</f>
        <v>72</v>
      </c>
      <c r="P87" s="37"/>
      <c r="Q87" s="37"/>
      <c r="R87" s="37"/>
    </row>
    <row r="88" spans="1:26" ht="15.75" customHeight="1" x14ac:dyDescent="0.25">
      <c r="A88" s="61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7"/>
    </row>
    <row r="89" spans="1:26" s="17" customFormat="1" ht="18.75" customHeight="1" x14ac:dyDescent="0.25">
      <c r="A89" s="60" t="s">
        <v>101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s="17" customFormat="1" ht="18.75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s="17" customFormat="1" ht="18.75" customHeight="1" x14ac:dyDescent="0.25">
      <c r="A91" s="78" t="s">
        <v>46</v>
      </c>
      <c r="B91" s="80" t="s">
        <v>52</v>
      </c>
      <c r="C91" s="81"/>
      <c r="D91" s="78" t="s">
        <v>53</v>
      </c>
      <c r="E91" s="80" t="s">
        <v>102</v>
      </c>
      <c r="F91" s="84"/>
      <c r="G91" s="84"/>
      <c r="H91" s="84"/>
      <c r="I91" s="84"/>
      <c r="J91" s="84"/>
      <c r="K91" s="84"/>
      <c r="L91" s="84"/>
      <c r="M91" s="81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7" customFormat="1" ht="18.75" customHeight="1" x14ac:dyDescent="0.25">
      <c r="A92" s="79"/>
      <c r="B92" s="82"/>
      <c r="C92" s="83"/>
      <c r="D92" s="79"/>
      <c r="E92" s="82"/>
      <c r="F92" s="85"/>
      <c r="G92" s="85"/>
      <c r="H92" s="85"/>
      <c r="I92" s="85"/>
      <c r="J92" s="85"/>
      <c r="K92" s="85"/>
      <c r="L92" s="85"/>
      <c r="M92" s="83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s="17" customFormat="1" ht="18.75" customHeight="1" x14ac:dyDescent="0.25">
      <c r="A93" s="21">
        <v>1</v>
      </c>
      <c r="B93" s="71">
        <v>2</v>
      </c>
      <c r="C93" s="72"/>
      <c r="D93" s="21">
        <v>3</v>
      </c>
      <c r="E93" s="71">
        <v>4</v>
      </c>
      <c r="F93" s="73"/>
      <c r="G93" s="73"/>
      <c r="H93" s="73"/>
      <c r="I93" s="73"/>
      <c r="J93" s="73"/>
      <c r="K93" s="73"/>
      <c r="L93" s="73"/>
      <c r="M93" s="7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s="43" customFormat="1" ht="18.75" customHeight="1" x14ac:dyDescent="0.25">
      <c r="A94" s="41">
        <v>1</v>
      </c>
      <c r="B94" s="64" t="s">
        <v>56</v>
      </c>
      <c r="C94" s="65"/>
      <c r="D94" s="41"/>
      <c r="E94" s="64"/>
      <c r="F94" s="74"/>
      <c r="G94" s="74"/>
      <c r="H94" s="74"/>
      <c r="I94" s="74"/>
      <c r="J94" s="74"/>
      <c r="K94" s="74"/>
      <c r="L94" s="74"/>
      <c r="M94" s="65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s="17" customFormat="1" ht="81" customHeight="1" x14ac:dyDescent="0.25">
      <c r="A95" s="21"/>
      <c r="B95" s="56" t="str">
        <f>B67</f>
        <v>Видатки загального фонду на забезпечення діяльності інших культурно-освітніх закладів</v>
      </c>
      <c r="C95" s="57"/>
      <c r="D95" s="21" t="s">
        <v>72</v>
      </c>
      <c r="E95" s="56" t="s">
        <v>103</v>
      </c>
      <c r="F95" s="70"/>
      <c r="G95" s="70"/>
      <c r="H95" s="70"/>
      <c r="I95" s="70"/>
      <c r="J95" s="70"/>
      <c r="K95" s="70"/>
      <c r="L95" s="70"/>
      <c r="M95" s="57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43" customFormat="1" ht="18.75" customHeight="1" x14ac:dyDescent="0.25">
      <c r="A96" s="41">
        <v>2</v>
      </c>
      <c r="B96" s="64" t="s">
        <v>75</v>
      </c>
      <c r="C96" s="65"/>
      <c r="D96" s="41"/>
      <c r="E96" s="64"/>
      <c r="F96" s="66"/>
      <c r="G96" s="66"/>
      <c r="H96" s="66"/>
      <c r="I96" s="66"/>
      <c r="J96" s="66"/>
      <c r="K96" s="66"/>
      <c r="L96" s="66"/>
      <c r="M96" s="67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s="17" customFormat="1" ht="78" customHeight="1" x14ac:dyDescent="0.25">
      <c r="A97" s="21"/>
      <c r="B97" s="56" t="str">
        <f>B72</f>
        <v>Кількість проведених концертів муніципальним естрадно-духовим оркестром</v>
      </c>
      <c r="C97" s="57"/>
      <c r="D97" s="44" t="s">
        <v>58</v>
      </c>
      <c r="E97" s="56" t="s">
        <v>104</v>
      </c>
      <c r="F97" s="58"/>
      <c r="G97" s="58"/>
      <c r="H97" s="58"/>
      <c r="I97" s="58"/>
      <c r="J97" s="58"/>
      <c r="K97" s="58"/>
      <c r="L97" s="58"/>
      <c r="M97" s="59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s="17" customFormat="1" ht="66.75" customHeight="1" x14ac:dyDescent="0.25">
      <c r="A98" s="21"/>
      <c r="B98" s="56" t="str">
        <f>B73</f>
        <v>Кількість проведених концертів академічним муніципальним камерним хором</v>
      </c>
      <c r="C98" s="57"/>
      <c r="D98" s="44" t="s">
        <v>58</v>
      </c>
      <c r="E98" s="56" t="s">
        <v>104</v>
      </c>
      <c r="F98" s="58"/>
      <c r="G98" s="58"/>
      <c r="H98" s="58"/>
      <c r="I98" s="58"/>
      <c r="J98" s="58"/>
      <c r="K98" s="58"/>
      <c r="L98" s="58"/>
      <c r="M98" s="59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s="43" customFormat="1" ht="18.75" customHeight="1" x14ac:dyDescent="0.25">
      <c r="A99" s="41">
        <v>3</v>
      </c>
      <c r="B99" s="64" t="s">
        <v>86</v>
      </c>
      <c r="C99" s="65"/>
      <c r="D99" s="41"/>
      <c r="E99" s="64"/>
      <c r="F99" s="66"/>
      <c r="G99" s="66"/>
      <c r="H99" s="66"/>
      <c r="I99" s="66"/>
      <c r="J99" s="66"/>
      <c r="K99" s="66"/>
      <c r="L99" s="66"/>
      <c r="M99" s="67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s="17" customFormat="1" ht="66" customHeight="1" x14ac:dyDescent="0.25">
      <c r="A100" s="21"/>
      <c r="B100" s="68" t="str">
        <f>B83</f>
        <v>Середні витрати на придбання однієї одиниці обладнання капітального характеру</v>
      </c>
      <c r="C100" s="69"/>
      <c r="D100" s="44" t="s">
        <v>72</v>
      </c>
      <c r="E100" s="56" t="s">
        <v>105</v>
      </c>
      <c r="F100" s="70"/>
      <c r="G100" s="70"/>
      <c r="H100" s="70"/>
      <c r="I100" s="70"/>
      <c r="J100" s="70"/>
      <c r="K100" s="70"/>
      <c r="L100" s="70"/>
      <c r="M100" s="57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43" customFormat="1" ht="18.75" customHeight="1" x14ac:dyDescent="0.25">
      <c r="A101" s="41">
        <v>4</v>
      </c>
      <c r="B101" s="64" t="s">
        <v>93</v>
      </c>
      <c r="C101" s="65"/>
      <c r="D101" s="41"/>
      <c r="E101" s="64"/>
      <c r="F101" s="66"/>
      <c r="G101" s="66"/>
      <c r="H101" s="66"/>
      <c r="I101" s="66"/>
      <c r="J101" s="66"/>
      <c r="K101" s="66"/>
      <c r="L101" s="66"/>
      <c r="M101" s="67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s="17" customFormat="1" ht="148.5" customHeight="1" x14ac:dyDescent="0.25">
      <c r="A102" s="21"/>
      <c r="B102" s="56" t="str">
        <f>B86</f>
        <v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v>
      </c>
      <c r="C102" s="57"/>
      <c r="D102" s="21" t="s">
        <v>95</v>
      </c>
      <c r="E102" s="56" t="s">
        <v>104</v>
      </c>
      <c r="F102" s="58"/>
      <c r="G102" s="58"/>
      <c r="H102" s="58"/>
      <c r="I102" s="58"/>
      <c r="J102" s="58"/>
      <c r="K102" s="58"/>
      <c r="L102" s="58"/>
      <c r="M102" s="59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s="17" customFormat="1" ht="146.25" customHeight="1" x14ac:dyDescent="0.25">
      <c r="A103" s="21"/>
      <c r="B103" s="56" t="str">
        <f>B87</f>
        <v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v>
      </c>
      <c r="C103" s="57"/>
      <c r="D103" s="21" t="s">
        <v>95</v>
      </c>
      <c r="E103" s="56" t="s">
        <v>104</v>
      </c>
      <c r="F103" s="58"/>
      <c r="G103" s="58"/>
      <c r="H103" s="58"/>
      <c r="I103" s="58"/>
      <c r="J103" s="58"/>
      <c r="K103" s="58"/>
      <c r="L103" s="58"/>
      <c r="M103" s="59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s="17" customFormat="1" ht="18.75" customHeigh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17" customFormat="1" ht="18.75" customHeight="1" x14ac:dyDescent="0.25">
      <c r="A105" s="60" t="s">
        <v>106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17" customFormat="1" ht="18.75" customHeight="1" x14ac:dyDescent="0.25">
      <c r="A106" s="61" t="s">
        <v>107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1"/>
    </row>
    <row r="108" spans="1:26" ht="18" customHeight="1" x14ac:dyDescent="0.25">
      <c r="A108" s="13" t="s">
        <v>108</v>
      </c>
      <c r="B108" s="13"/>
      <c r="C108" s="13"/>
      <c r="D108" s="13"/>
    </row>
    <row r="109" spans="1:26" ht="22.5" customHeight="1" x14ac:dyDescent="0.25">
      <c r="A109" s="51" t="s">
        <v>109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3"/>
    </row>
    <row r="110" spans="1:26" ht="54" customHeight="1" x14ac:dyDescent="0.25">
      <c r="A110" s="54" t="s">
        <v>110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26" ht="19.5" customHeight="1" x14ac:dyDescent="0.25">
      <c r="A111" s="45"/>
      <c r="B111" s="45"/>
      <c r="C111" s="45"/>
      <c r="D111" s="45"/>
    </row>
    <row r="112" spans="1:26" x14ac:dyDescent="0.25">
      <c r="A112" s="47" t="s">
        <v>111</v>
      </c>
      <c r="B112" s="47"/>
      <c r="C112" s="47"/>
      <c r="D112" s="47"/>
      <c r="E112" s="47"/>
    </row>
    <row r="113" spans="1:13" ht="31.5" customHeight="1" x14ac:dyDescent="0.25">
      <c r="A113" s="47"/>
      <c r="B113" s="47"/>
      <c r="C113" s="47"/>
      <c r="D113" s="47"/>
      <c r="E113" s="47"/>
      <c r="G113" s="48"/>
      <c r="H113" s="48"/>
      <c r="J113" s="49" t="s">
        <v>112</v>
      </c>
      <c r="K113" s="49"/>
      <c r="L113" s="49"/>
      <c r="M113" s="49"/>
    </row>
    <row r="114" spans="1:13" ht="15.75" customHeight="1" x14ac:dyDescent="0.25">
      <c r="A114" s="46"/>
      <c r="B114" s="46"/>
      <c r="C114" s="46"/>
      <c r="D114" s="46"/>
      <c r="E114" s="46"/>
      <c r="J114" s="50"/>
      <c r="K114" s="50"/>
      <c r="L114" s="50"/>
      <c r="M114" s="50"/>
    </row>
    <row r="115" spans="1:13" ht="43.5" customHeight="1" x14ac:dyDescent="0.25">
      <c r="A115" s="47" t="s">
        <v>113</v>
      </c>
      <c r="B115" s="47"/>
      <c r="C115" s="47"/>
      <c r="D115" s="47"/>
      <c r="E115" s="47"/>
      <c r="G115" s="48"/>
      <c r="H115" s="48"/>
      <c r="J115" s="49" t="s">
        <v>114</v>
      </c>
      <c r="K115" s="49"/>
      <c r="L115" s="49"/>
      <c r="M115" s="49"/>
    </row>
    <row r="116" spans="1:13" ht="15.75" customHeight="1" x14ac:dyDescent="0.25">
      <c r="A116" s="47"/>
      <c r="B116" s="47"/>
      <c r="C116" s="47"/>
      <c r="D116" s="47"/>
      <c r="E116" s="47"/>
      <c r="J116" s="50"/>
      <c r="K116" s="50"/>
      <c r="L116" s="50"/>
      <c r="M116" s="50"/>
    </row>
  </sheetData>
  <mergeCells count="105">
    <mergeCell ref="J1:M4"/>
    <mergeCell ref="A5:M5"/>
    <mergeCell ref="A6:M6"/>
    <mergeCell ref="B8:C8"/>
    <mergeCell ref="E8:K8"/>
    <mergeCell ref="L8:M8"/>
    <mergeCell ref="B11:C11"/>
    <mergeCell ref="E11:K11"/>
    <mergeCell ref="L11:M11"/>
    <mergeCell ref="B12:C12"/>
    <mergeCell ref="D12:E12"/>
    <mergeCell ref="G12:K12"/>
    <mergeCell ref="L12:M12"/>
    <mergeCell ref="B9:C9"/>
    <mergeCell ref="E9:K9"/>
    <mergeCell ref="L9:M9"/>
    <mergeCell ref="B10:C10"/>
    <mergeCell ref="E10:K10"/>
    <mergeCell ref="L10:M10"/>
    <mergeCell ref="A30:A31"/>
    <mergeCell ref="B30:D31"/>
    <mergeCell ref="E30:G30"/>
    <mergeCell ref="H30:J30"/>
    <mergeCell ref="K30:M30"/>
    <mergeCell ref="B13:C13"/>
    <mergeCell ref="D13:E13"/>
    <mergeCell ref="G13:K13"/>
    <mergeCell ref="L13:M13"/>
    <mergeCell ref="A14:M14"/>
    <mergeCell ref="B16:M16"/>
    <mergeCell ref="R30:T30"/>
    <mergeCell ref="U30:W30"/>
    <mergeCell ref="X30:Z30"/>
    <mergeCell ref="B32:D32"/>
    <mergeCell ref="B33:D33"/>
    <mergeCell ref="B34:D34"/>
    <mergeCell ref="B17:M17"/>
    <mergeCell ref="B20:M20"/>
    <mergeCell ref="B24:M24"/>
    <mergeCell ref="B25:M25"/>
    <mergeCell ref="O42:AA42"/>
    <mergeCell ref="A43:M43"/>
    <mergeCell ref="A45:A46"/>
    <mergeCell ref="B45:D46"/>
    <mergeCell ref="E45:G45"/>
    <mergeCell ref="H45:J45"/>
    <mergeCell ref="K45:M45"/>
    <mergeCell ref="B35:D35"/>
    <mergeCell ref="B36:D36"/>
    <mergeCell ref="A38:M38"/>
    <mergeCell ref="B39:M39"/>
    <mergeCell ref="B40:M40"/>
    <mergeCell ref="B41:M41"/>
    <mergeCell ref="B47:D47"/>
    <mergeCell ref="B48:D48"/>
    <mergeCell ref="B49:D49"/>
    <mergeCell ref="B50:D50"/>
    <mergeCell ref="A55:A56"/>
    <mergeCell ref="B55:B56"/>
    <mergeCell ref="C55:C56"/>
    <mergeCell ref="D55:D56"/>
    <mergeCell ref="A42:M42"/>
    <mergeCell ref="E55:G55"/>
    <mergeCell ref="H55:J55"/>
    <mergeCell ref="K55:M55"/>
    <mergeCell ref="A88:M88"/>
    <mergeCell ref="A89:M89"/>
    <mergeCell ref="A91:A92"/>
    <mergeCell ref="B91:C92"/>
    <mergeCell ref="D91:D92"/>
    <mergeCell ref="E91:M92"/>
    <mergeCell ref="B96:C96"/>
    <mergeCell ref="E96:M96"/>
    <mergeCell ref="B97:C97"/>
    <mergeCell ref="E97:M97"/>
    <mergeCell ref="B98:C98"/>
    <mergeCell ref="E98:M98"/>
    <mergeCell ref="B93:C93"/>
    <mergeCell ref="E93:M93"/>
    <mergeCell ref="B94:C94"/>
    <mergeCell ref="E94:M94"/>
    <mergeCell ref="B95:C95"/>
    <mergeCell ref="E95:M95"/>
    <mergeCell ref="B102:C102"/>
    <mergeCell ref="E102:M102"/>
    <mergeCell ref="B103:C103"/>
    <mergeCell ref="E103:M103"/>
    <mergeCell ref="A105:M105"/>
    <mergeCell ref="A106:M106"/>
    <mergeCell ref="B99:C99"/>
    <mergeCell ref="E99:M99"/>
    <mergeCell ref="B100:C100"/>
    <mergeCell ref="E100:M100"/>
    <mergeCell ref="B101:C101"/>
    <mergeCell ref="E101:M101"/>
    <mergeCell ref="A115:E116"/>
    <mergeCell ref="G115:H115"/>
    <mergeCell ref="J115:M115"/>
    <mergeCell ref="J116:M116"/>
    <mergeCell ref="A109:M109"/>
    <mergeCell ref="A110:M110"/>
    <mergeCell ref="A112:E113"/>
    <mergeCell ref="G113:H113"/>
    <mergeCell ref="J113:M113"/>
    <mergeCell ref="J114:M114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1014081</vt:lpstr>
      <vt:lpstr>'1014081'!Область_друку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2024-03-04T12:52:45Z</dcterms:created>
  <dcterms:modified xsi:type="dcterms:W3CDTF">2024-03-04T12:56:53Z</dcterms:modified>
</cp:coreProperties>
</file>