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BUDJET\2022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F19" i="1"/>
  <c r="G22" i="1"/>
  <c r="H22" i="1"/>
  <c r="I22" i="1"/>
  <c r="J22" i="1"/>
  <c r="F22" i="1"/>
  <c r="F31" i="1" s="1"/>
  <c r="J20" i="1"/>
  <c r="I20" i="1"/>
  <c r="H20" i="1"/>
  <c r="G20" i="1"/>
  <c r="F20" i="1"/>
  <c r="G14" i="1"/>
  <c r="G19" i="1" s="1"/>
  <c r="H14" i="1"/>
  <c r="I14" i="1"/>
  <c r="I19" i="1" s="1"/>
  <c r="J14" i="1"/>
  <c r="J19" i="1" s="1"/>
  <c r="F14" i="1"/>
  <c r="J26" i="1" l="1"/>
  <c r="J31" i="1" s="1"/>
  <c r="I26" i="1"/>
  <c r="I31" i="1" s="1"/>
  <c r="H26" i="1"/>
  <c r="H31" i="1" s="1"/>
  <c r="G26" i="1" l="1"/>
  <c r="G31" i="1" s="1"/>
</calcChain>
</file>

<file path=xl/sharedStrings.xml><?xml version="1.0" encoding="utf-8"?>
<sst xmlns="http://schemas.openxmlformats.org/spreadsheetml/2006/main" count="53" uniqueCount="48">
  <si>
    <t>(грн)</t>
  </si>
  <si>
    <t>№ з/п</t>
  </si>
  <si>
    <t>Найменування показника</t>
  </si>
  <si>
    <t>1.</t>
  </si>
  <si>
    <t>2.</t>
  </si>
  <si>
    <t>3.</t>
  </si>
  <si>
    <r>
      <rPr>
        <sz val="14"/>
        <rFont val="Times New Roman"/>
        <family val="1"/>
        <charset val="204"/>
      </rPr>
      <t>Додаток 9</t>
    </r>
  </si>
  <si>
    <t>І. Надходження бюджету розвитку</t>
  </si>
  <si>
    <t>Кошти, що передаються із загального фонду бюджету</t>
  </si>
  <si>
    <t>Кошти від повернення кредитів, надані з бюджету, та відсотки, сплачені за користування ними</t>
  </si>
  <si>
    <t>Капітальні трансферти (субвенції) з інших бюджетів, у тому числі:</t>
  </si>
  <si>
    <t>3.1</t>
  </si>
  <si>
    <t>трансферти з державного бюджету</t>
  </si>
  <si>
    <t>3.2</t>
  </si>
  <si>
    <t>трансферти з місцевих бюджетів</t>
  </si>
  <si>
    <t>4.</t>
  </si>
  <si>
    <t>Місцеві запозичення</t>
  </si>
  <si>
    <t>5.</t>
  </si>
  <si>
    <t>Інші надходження бюджету розвитку</t>
  </si>
  <si>
    <t>УСЬОГО за розділом І:</t>
  </si>
  <si>
    <t>з них надходження до бюджету розвитку (без урахування обсягів місцевих запозичень та капітальних трансфертів (субвенцій))</t>
  </si>
  <si>
    <t>II. Витрати бюджету розвитку</t>
  </si>
  <si>
    <t>Капітальні видатки бюджету розвитку, у тому числі:</t>
  </si>
  <si>
    <t>1.1</t>
  </si>
  <si>
    <t>на виконання інвестиційних проектів</t>
  </si>
  <si>
    <t>1.2</t>
  </si>
  <si>
    <t>капітальні трансферти (субвенції) іншим бюджетам</t>
  </si>
  <si>
    <t>1.3</t>
  </si>
  <si>
    <t>інші капітальні видатки</t>
  </si>
  <si>
    <t>Внески до статутного капіталу суб’єктів господарювання</t>
  </si>
  <si>
    <t>Погашення місцевого боргу</t>
  </si>
  <si>
    <t>Платежі, пов’язані з виконанням гарантійних зобов’язань Автономної Республіки Крим, обласної ради чи територіальної громади міста</t>
  </si>
  <si>
    <t>Розроблення містобудівної документації</t>
  </si>
  <si>
    <t>6.</t>
  </si>
  <si>
    <t>Інші видатки бюджету розвитку</t>
  </si>
  <si>
    <t>УСЬОГО за розділом II</t>
  </si>
  <si>
    <t>2020 рік (звіт)</t>
  </si>
  <si>
    <t>2021 рік (затверджено)</t>
  </si>
  <si>
    <t>2022 рік (план)</t>
  </si>
  <si>
    <t>2023 рік (план)</t>
  </si>
  <si>
    <t>2024 рік (план)</t>
  </si>
  <si>
    <t>Показники бюджету розвитку Хмельницької міської територіальної громади</t>
  </si>
  <si>
    <t xml:space="preserve">до Прогнозу бюджету </t>
  </si>
  <si>
    <t xml:space="preserve">Хмельницької міської територіальної громади </t>
  </si>
  <si>
    <t xml:space="preserve">на 2022 - 2024 роки </t>
  </si>
  <si>
    <t xml:space="preserve">П. МОТ </t>
  </si>
  <si>
    <t xml:space="preserve">        Заступник начальника фінансового управління </t>
  </si>
  <si>
    <t xml:space="preserve">       (код бюджету)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</si>
</sst>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vertical="center"/>
    </xf>
    <xf numFmtId="0" fontId="1" fillId="0" borderId="1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horizontal="right" vertical="top" inden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70" zoomScaleNormal="70" workbookViewId="0">
      <selection activeCell="A33" sqref="A33:XFD33"/>
    </sheetView>
  </sheetViews>
  <sheetFormatPr defaultRowHeight="12.75" x14ac:dyDescent="0.2"/>
  <cols>
    <col min="1" max="4" width="6.42578125" customWidth="1"/>
    <col min="5" max="5" width="85.5703125" customWidth="1"/>
    <col min="6" max="6" width="21" customWidth="1"/>
    <col min="7" max="8" width="19.28515625" customWidth="1"/>
    <col min="9" max="9" width="20.42578125" customWidth="1"/>
    <col min="10" max="10" width="20.140625" customWidth="1"/>
  </cols>
  <sheetData>
    <row r="1" spans="1:10" s="1" customFormat="1" ht="18.75" x14ac:dyDescent="0.2">
      <c r="B1" s="6"/>
      <c r="C1" s="6"/>
      <c r="D1" s="6"/>
      <c r="H1" s="6" t="s">
        <v>6</v>
      </c>
    </row>
    <row r="2" spans="1:10" s="1" customFormat="1" ht="18.75" x14ac:dyDescent="0.2">
      <c r="B2" s="6"/>
      <c r="C2" s="6"/>
      <c r="D2" s="6"/>
      <c r="H2" s="11" t="s">
        <v>42</v>
      </c>
    </row>
    <row r="3" spans="1:10" s="1" customFormat="1" ht="18.75" x14ac:dyDescent="0.2">
      <c r="B3" s="6"/>
      <c r="C3" s="6"/>
      <c r="D3" s="6"/>
      <c r="H3" s="11" t="s">
        <v>43</v>
      </c>
    </row>
    <row r="4" spans="1:10" s="1" customFormat="1" ht="18.75" x14ac:dyDescent="0.2">
      <c r="B4" s="6"/>
      <c r="C4" s="6"/>
      <c r="D4" s="6"/>
      <c r="H4" s="11" t="s">
        <v>44</v>
      </c>
    </row>
    <row r="5" spans="1:10" s="1" customFormat="1" x14ac:dyDescent="0.2"/>
    <row r="6" spans="1:10" s="1" customFormat="1" ht="18.75" x14ac:dyDescent="0.2">
      <c r="A6" s="21" t="s">
        <v>41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s="1" customFormat="1" x14ac:dyDescent="0.2">
      <c r="A7" s="23">
        <v>22564000000</v>
      </c>
      <c r="B7" s="23"/>
      <c r="C7" s="23"/>
      <c r="D7" s="23"/>
    </row>
    <row r="8" spans="1:10" ht="15.75" x14ac:dyDescent="0.2">
      <c r="A8" s="2" t="s">
        <v>47</v>
      </c>
      <c r="B8" s="3"/>
      <c r="C8" s="3"/>
      <c r="D8" s="3"/>
      <c r="E8" s="1"/>
      <c r="F8" s="1"/>
      <c r="G8" s="1"/>
      <c r="H8" s="1"/>
      <c r="I8" s="1"/>
      <c r="J8" s="1"/>
    </row>
    <row r="9" spans="1:10" ht="15.75" x14ac:dyDescent="0.2">
      <c r="A9" s="1"/>
      <c r="B9" s="6"/>
      <c r="C9" s="6"/>
      <c r="D9" s="6"/>
      <c r="E9" s="1"/>
      <c r="F9" s="1"/>
      <c r="G9" s="1"/>
      <c r="H9" s="1"/>
      <c r="I9" s="1"/>
      <c r="J9" s="7" t="s">
        <v>0</v>
      </c>
    </row>
    <row r="10" spans="1:10" s="1" customFormat="1" ht="31.5" x14ac:dyDescent="0.2">
      <c r="A10" s="22" t="s">
        <v>1</v>
      </c>
      <c r="B10" s="22"/>
      <c r="C10" s="22" t="s">
        <v>2</v>
      </c>
      <c r="D10" s="22"/>
      <c r="E10" s="22"/>
      <c r="F10" s="8" t="s">
        <v>36</v>
      </c>
      <c r="G10" s="8" t="s">
        <v>37</v>
      </c>
      <c r="H10" s="8" t="s">
        <v>38</v>
      </c>
      <c r="I10" s="8" t="s">
        <v>39</v>
      </c>
      <c r="J10" s="8" t="s">
        <v>40</v>
      </c>
    </row>
    <row r="11" spans="1:10" s="1" customFormat="1" ht="18.75" x14ac:dyDescent="0.3">
      <c r="A11" s="20" t="s">
        <v>7</v>
      </c>
      <c r="B11" s="20"/>
      <c r="C11" s="20"/>
      <c r="D11" s="20"/>
      <c r="E11" s="20"/>
      <c r="F11" s="20"/>
      <c r="G11" s="20"/>
      <c r="H11" s="20"/>
      <c r="I11" s="20"/>
      <c r="J11" s="20"/>
    </row>
    <row r="12" spans="1:10" s="1" customFormat="1" ht="18.75" x14ac:dyDescent="0.3">
      <c r="A12" s="20" t="s">
        <v>3</v>
      </c>
      <c r="B12" s="20"/>
      <c r="C12" s="16" t="s">
        <v>8</v>
      </c>
      <c r="D12" s="16"/>
      <c r="E12" s="16"/>
      <c r="F12" s="9">
        <v>315561860</v>
      </c>
      <c r="G12" s="9">
        <v>324545254</v>
      </c>
      <c r="H12" s="9">
        <v>443868232</v>
      </c>
      <c r="I12" s="9">
        <v>488399237</v>
      </c>
      <c r="J12" s="9">
        <v>530167483</v>
      </c>
    </row>
    <row r="13" spans="1:10" s="1" customFormat="1" ht="33" customHeight="1" x14ac:dyDescent="0.3">
      <c r="A13" s="18" t="s">
        <v>4</v>
      </c>
      <c r="B13" s="18"/>
      <c r="C13" s="17" t="s">
        <v>9</v>
      </c>
      <c r="D13" s="17"/>
      <c r="E13" s="17"/>
      <c r="F13" s="9">
        <v>99273</v>
      </c>
      <c r="G13" s="9">
        <v>100000</v>
      </c>
      <c r="H13" s="9">
        <v>150000</v>
      </c>
      <c r="I13" s="9">
        <v>150000</v>
      </c>
      <c r="J13" s="9">
        <v>150000</v>
      </c>
    </row>
    <row r="14" spans="1:10" s="1" customFormat="1" ht="18.75" x14ac:dyDescent="0.3">
      <c r="A14" s="14" t="s">
        <v>5</v>
      </c>
      <c r="B14" s="14"/>
      <c r="C14" s="17" t="s">
        <v>10</v>
      </c>
      <c r="D14" s="17"/>
      <c r="E14" s="17"/>
      <c r="F14" s="9">
        <f>SUM(F15:F16)</f>
        <v>0</v>
      </c>
      <c r="G14" s="9">
        <f t="shared" ref="G14:J14" si="0">SUM(G15:G16)</f>
        <v>115000000</v>
      </c>
      <c r="H14" s="9">
        <f t="shared" si="0"/>
        <v>0</v>
      </c>
      <c r="I14" s="9">
        <f t="shared" si="0"/>
        <v>0</v>
      </c>
      <c r="J14" s="9">
        <f t="shared" si="0"/>
        <v>0</v>
      </c>
    </row>
    <row r="15" spans="1:10" s="1" customFormat="1" ht="18.75" x14ac:dyDescent="0.3">
      <c r="A15" s="20" t="s">
        <v>11</v>
      </c>
      <c r="B15" s="20"/>
      <c r="C15" s="16" t="s">
        <v>12</v>
      </c>
      <c r="D15" s="16"/>
      <c r="E15" s="16"/>
      <c r="F15" s="9"/>
      <c r="G15" s="9">
        <v>95000000</v>
      </c>
      <c r="H15" s="9"/>
      <c r="I15" s="9"/>
      <c r="J15" s="9"/>
    </row>
    <row r="16" spans="1:10" s="1" customFormat="1" ht="18.75" x14ac:dyDescent="0.3">
      <c r="A16" s="20" t="s">
        <v>13</v>
      </c>
      <c r="B16" s="20"/>
      <c r="C16" s="16" t="s">
        <v>14</v>
      </c>
      <c r="D16" s="16"/>
      <c r="E16" s="16"/>
      <c r="F16" s="9"/>
      <c r="G16" s="9">
        <v>20000000</v>
      </c>
      <c r="H16" s="9"/>
      <c r="I16" s="9"/>
      <c r="J16" s="9"/>
    </row>
    <row r="17" spans="1:10" s="1" customFormat="1" ht="18.75" x14ac:dyDescent="0.3">
      <c r="A17" s="20" t="s">
        <v>15</v>
      </c>
      <c r="B17" s="20"/>
      <c r="C17" s="16" t="s">
        <v>16</v>
      </c>
      <c r="D17" s="16"/>
      <c r="E17" s="16"/>
      <c r="F17" s="9">
        <v>0</v>
      </c>
      <c r="G17" s="9">
        <v>76535523</v>
      </c>
      <c r="H17" s="9">
        <v>23460000</v>
      </c>
      <c r="I17" s="9">
        <v>54740000</v>
      </c>
      <c r="J17" s="9">
        <v>0</v>
      </c>
    </row>
    <row r="18" spans="1:10" s="1" customFormat="1" ht="18.75" x14ac:dyDescent="0.3">
      <c r="A18" s="20" t="s">
        <v>17</v>
      </c>
      <c r="B18" s="20"/>
      <c r="C18" s="16" t="s">
        <v>18</v>
      </c>
      <c r="D18" s="16"/>
      <c r="E18" s="16"/>
      <c r="F18" s="9">
        <v>43002231</v>
      </c>
      <c r="G18" s="9">
        <v>10972355</v>
      </c>
      <c r="H18" s="9">
        <v>13700000</v>
      </c>
      <c r="I18" s="9">
        <v>14280000</v>
      </c>
      <c r="J18" s="9">
        <v>15220000</v>
      </c>
    </row>
    <row r="19" spans="1:10" s="1" customFormat="1" ht="18.75" x14ac:dyDescent="0.3">
      <c r="A19" s="14"/>
      <c r="B19" s="14"/>
      <c r="C19" s="16" t="s">
        <v>19</v>
      </c>
      <c r="D19" s="16"/>
      <c r="E19" s="16"/>
      <c r="F19" s="9">
        <f>SUM(F12,F13,F14,F17,F18)</f>
        <v>358663364</v>
      </c>
      <c r="G19" s="9">
        <f>SUM(G12,G13,G14,G17,G18)</f>
        <v>527153132</v>
      </c>
      <c r="H19" s="9">
        <f t="shared" ref="H19:J19" si="1">SUM(H12,H13,H14,H17,H18)</f>
        <v>481178232</v>
      </c>
      <c r="I19" s="9">
        <f t="shared" si="1"/>
        <v>557569237</v>
      </c>
      <c r="J19" s="9">
        <f t="shared" si="1"/>
        <v>545537483</v>
      </c>
    </row>
    <row r="20" spans="1:10" s="1" customFormat="1" ht="39.75" customHeight="1" x14ac:dyDescent="0.3">
      <c r="A20" s="14"/>
      <c r="B20" s="14"/>
      <c r="C20" s="17" t="s">
        <v>20</v>
      </c>
      <c r="D20" s="17"/>
      <c r="E20" s="17"/>
      <c r="F20" s="9">
        <f>SUM(F12,F13,F18)</f>
        <v>358663364</v>
      </c>
      <c r="G20" s="9">
        <f>SUM(G12,G13,G18)</f>
        <v>335617609</v>
      </c>
      <c r="H20" s="9">
        <f>SUM(H12,H13,H18)</f>
        <v>457718232</v>
      </c>
      <c r="I20" s="9">
        <f>SUM(I12,I13,I18)</f>
        <v>502829237</v>
      </c>
      <c r="J20" s="9">
        <f>SUM(J12,J13,J18)</f>
        <v>545537483</v>
      </c>
    </row>
    <row r="21" spans="1:10" s="1" customFormat="1" ht="18.75" x14ac:dyDescent="0.3">
      <c r="A21" s="20" t="s">
        <v>21</v>
      </c>
      <c r="B21" s="20"/>
      <c r="C21" s="20"/>
      <c r="D21" s="20"/>
      <c r="E21" s="20"/>
      <c r="F21" s="20"/>
      <c r="G21" s="20"/>
      <c r="H21" s="20"/>
      <c r="I21" s="20"/>
      <c r="J21" s="20"/>
    </row>
    <row r="22" spans="1:10" s="1" customFormat="1" ht="18.75" x14ac:dyDescent="0.3">
      <c r="A22" s="20" t="s">
        <v>3</v>
      </c>
      <c r="B22" s="20"/>
      <c r="C22" s="16" t="s">
        <v>22</v>
      </c>
      <c r="D22" s="16"/>
      <c r="E22" s="16"/>
      <c r="F22" s="9">
        <f>SUM(F23:F25)</f>
        <v>318500517</v>
      </c>
      <c r="G22" s="9">
        <f t="shared" ref="G22:J22" si="2">SUM(G23:G25)</f>
        <v>463699972</v>
      </c>
      <c r="H22" s="9">
        <f t="shared" si="2"/>
        <v>409045600</v>
      </c>
      <c r="I22" s="9">
        <f t="shared" si="2"/>
        <v>481264600</v>
      </c>
      <c r="J22" s="9">
        <f t="shared" si="2"/>
        <v>448791900</v>
      </c>
    </row>
    <row r="23" spans="1:10" s="1" customFormat="1" ht="18.75" x14ac:dyDescent="0.2">
      <c r="A23" s="18" t="s">
        <v>23</v>
      </c>
      <c r="B23" s="18"/>
      <c r="C23" s="19" t="s">
        <v>24</v>
      </c>
      <c r="D23" s="19"/>
      <c r="E23" s="19"/>
      <c r="F23" s="9">
        <v>24595277</v>
      </c>
      <c r="G23" s="9">
        <v>222081302</v>
      </c>
      <c r="H23" s="9">
        <v>35749815</v>
      </c>
      <c r="I23" s="9">
        <v>14946400</v>
      </c>
      <c r="J23" s="9">
        <v>2000000</v>
      </c>
    </row>
    <row r="24" spans="1:10" s="1" customFormat="1" ht="18.75" x14ac:dyDescent="0.2">
      <c r="A24" s="18" t="s">
        <v>25</v>
      </c>
      <c r="B24" s="18"/>
      <c r="C24" s="19" t="s">
        <v>26</v>
      </c>
      <c r="D24" s="19"/>
      <c r="E24" s="19"/>
      <c r="F24" s="9">
        <v>4337867</v>
      </c>
      <c r="G24" s="9">
        <v>1960000</v>
      </c>
      <c r="H24" s="9">
        <v>0</v>
      </c>
      <c r="I24" s="9">
        <v>0</v>
      </c>
      <c r="J24" s="9">
        <v>0</v>
      </c>
    </row>
    <row r="25" spans="1:10" s="1" customFormat="1" ht="18.75" x14ac:dyDescent="0.2">
      <c r="A25" s="14" t="s">
        <v>27</v>
      </c>
      <c r="B25" s="14"/>
      <c r="C25" s="15" t="s">
        <v>28</v>
      </c>
      <c r="D25" s="15"/>
      <c r="E25" s="15"/>
      <c r="F25" s="9">
        <v>289567373</v>
      </c>
      <c r="G25" s="9">
        <v>239658670</v>
      </c>
      <c r="H25" s="9">
        <v>373295785</v>
      </c>
      <c r="I25" s="9">
        <v>466318200</v>
      </c>
      <c r="J25" s="9">
        <v>446791900</v>
      </c>
    </row>
    <row r="26" spans="1:10" s="1" customFormat="1" ht="18.75" x14ac:dyDescent="0.2">
      <c r="A26" s="18" t="s">
        <v>4</v>
      </c>
      <c r="B26" s="18"/>
      <c r="C26" s="19" t="s">
        <v>29</v>
      </c>
      <c r="D26" s="19"/>
      <c r="E26" s="19"/>
      <c r="F26" s="9">
        <v>35924465</v>
      </c>
      <c r="G26" s="9">
        <f>16231823+300000+1021474+390000+40788724</f>
        <v>58732021</v>
      </c>
      <c r="H26" s="9">
        <f>10000000+47716800</f>
        <v>57716800</v>
      </c>
      <c r="I26" s="9">
        <f>10960000+49487500</f>
        <v>60447500</v>
      </c>
      <c r="J26" s="9">
        <f>11705300+51243770</f>
        <v>62949070</v>
      </c>
    </row>
    <row r="27" spans="1:10" s="1" customFormat="1" ht="18.75" x14ac:dyDescent="0.2">
      <c r="A27" s="14" t="s">
        <v>5</v>
      </c>
      <c r="B27" s="14"/>
      <c r="C27" s="15" t="s">
        <v>30</v>
      </c>
      <c r="D27" s="15"/>
      <c r="E27" s="15"/>
      <c r="F27" s="9">
        <v>3814057</v>
      </c>
      <c r="G27" s="9">
        <v>3860139</v>
      </c>
      <c r="H27" s="9">
        <v>13333332</v>
      </c>
      <c r="I27" s="9">
        <v>14506337</v>
      </c>
      <c r="J27" s="9">
        <v>32354013</v>
      </c>
    </row>
    <row r="28" spans="1:10" s="1" customFormat="1" ht="39" customHeight="1" x14ac:dyDescent="0.3">
      <c r="A28" s="14" t="s">
        <v>15</v>
      </c>
      <c r="B28" s="14"/>
      <c r="C28" s="17" t="s">
        <v>31</v>
      </c>
      <c r="D28" s="17"/>
      <c r="E28" s="17"/>
      <c r="F28" s="10"/>
      <c r="G28" s="10"/>
      <c r="H28" s="10"/>
      <c r="I28" s="10"/>
      <c r="J28" s="10"/>
    </row>
    <row r="29" spans="1:10" s="1" customFormat="1" ht="18.75" x14ac:dyDescent="0.2">
      <c r="A29" s="14" t="s">
        <v>17</v>
      </c>
      <c r="B29" s="14"/>
      <c r="C29" s="15" t="s">
        <v>32</v>
      </c>
      <c r="D29" s="15"/>
      <c r="E29" s="15"/>
      <c r="F29" s="9">
        <v>336700</v>
      </c>
      <c r="G29" s="9">
        <v>611000</v>
      </c>
      <c r="H29" s="9">
        <v>703100</v>
      </c>
      <c r="I29" s="9">
        <v>935000</v>
      </c>
      <c r="J29" s="9">
        <v>998500</v>
      </c>
    </row>
    <row r="30" spans="1:10" s="1" customFormat="1" ht="18.75" x14ac:dyDescent="0.2">
      <c r="A30" s="18" t="s">
        <v>33</v>
      </c>
      <c r="B30" s="18"/>
      <c r="C30" s="19" t="s">
        <v>34</v>
      </c>
      <c r="D30" s="19"/>
      <c r="E30" s="19"/>
      <c r="F30" s="9">
        <v>87625</v>
      </c>
      <c r="G30" s="9">
        <v>250000</v>
      </c>
      <c r="H30" s="9">
        <v>379400</v>
      </c>
      <c r="I30" s="9">
        <v>415800</v>
      </c>
      <c r="J30" s="9">
        <v>444000</v>
      </c>
    </row>
    <row r="31" spans="1:10" s="1" customFormat="1" ht="18.75" x14ac:dyDescent="0.3">
      <c r="A31" s="14"/>
      <c r="B31" s="14"/>
      <c r="C31" s="16" t="s">
        <v>35</v>
      </c>
      <c r="D31" s="16"/>
      <c r="E31" s="16"/>
      <c r="F31" s="13">
        <f>SUM(F22,F26,F27,F28,F29,F30)</f>
        <v>358663364</v>
      </c>
      <c r="G31" s="13">
        <f t="shared" ref="G31:J31" si="3">SUM(G22,G26,G27,G28,G29,G30)</f>
        <v>527153132</v>
      </c>
      <c r="H31" s="13">
        <f t="shared" si="3"/>
        <v>481178232</v>
      </c>
      <c r="I31" s="13">
        <f t="shared" si="3"/>
        <v>557569237</v>
      </c>
      <c r="J31" s="13">
        <f t="shared" si="3"/>
        <v>545537483</v>
      </c>
    </row>
    <row r="32" spans="1:10" s="4" customFormat="1" ht="18.75" x14ac:dyDescent="0.3"/>
    <row r="33" spans="5:9" s="4" customFormat="1" ht="18.75" x14ac:dyDescent="0.3">
      <c r="E33" s="12"/>
    </row>
    <row r="34" spans="5:9" s="4" customFormat="1" ht="18.75" x14ac:dyDescent="0.3">
      <c r="E34" s="5"/>
    </row>
    <row r="35" spans="5:9" ht="30.75" customHeight="1" x14ac:dyDescent="0.3">
      <c r="E35" s="12" t="s">
        <v>46</v>
      </c>
      <c r="I35" s="4" t="s">
        <v>45</v>
      </c>
    </row>
  </sheetData>
  <mergeCells count="44">
    <mergeCell ref="A6:J6"/>
    <mergeCell ref="A10:B10"/>
    <mergeCell ref="C10:E10"/>
    <mergeCell ref="A11:J11"/>
    <mergeCell ref="A12:B12"/>
    <mergeCell ref="C12:E12"/>
    <mergeCell ref="A7:D7"/>
    <mergeCell ref="A13:B13"/>
    <mergeCell ref="C13:E13"/>
    <mergeCell ref="A14:B14"/>
    <mergeCell ref="C14:E14"/>
    <mergeCell ref="A15:B15"/>
    <mergeCell ref="C15:E15"/>
    <mergeCell ref="A16:B16"/>
    <mergeCell ref="C16:E16"/>
    <mergeCell ref="A17:B17"/>
    <mergeCell ref="C17:E17"/>
    <mergeCell ref="A24:B24"/>
    <mergeCell ref="C24:E24"/>
    <mergeCell ref="A18:B18"/>
    <mergeCell ref="C18:E18"/>
    <mergeCell ref="A19:B19"/>
    <mergeCell ref="C19:E19"/>
    <mergeCell ref="A20:B20"/>
    <mergeCell ref="C20:E20"/>
    <mergeCell ref="A21:J21"/>
    <mergeCell ref="A22:B22"/>
    <mergeCell ref="C22:E22"/>
    <mergeCell ref="A23:B23"/>
    <mergeCell ref="C23:E23"/>
    <mergeCell ref="A26:B26"/>
    <mergeCell ref="C26:E26"/>
    <mergeCell ref="C25:E25"/>
    <mergeCell ref="A25:B25"/>
    <mergeCell ref="A27:B27"/>
    <mergeCell ref="C27:E27"/>
    <mergeCell ref="A31:B31"/>
    <mergeCell ref="C31:E31"/>
    <mergeCell ref="A28:B28"/>
    <mergeCell ref="C28:E28"/>
    <mergeCell ref="A29:B29"/>
    <mergeCell ref="C29:E29"/>
    <mergeCell ref="A30:B30"/>
    <mergeCell ref="C30:E30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Мот Поліна Сергіївна</cp:lastModifiedBy>
  <cp:lastPrinted>2021-08-12T05:13:19Z</cp:lastPrinted>
  <dcterms:created xsi:type="dcterms:W3CDTF">2021-07-21T08:11:16Z</dcterms:created>
  <dcterms:modified xsi:type="dcterms:W3CDTF">2021-08-19T10:22:08Z</dcterms:modified>
</cp:coreProperties>
</file>