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BUDJET\2022\"/>
    </mc:Choice>
  </mc:AlternateContent>
  <bookViews>
    <workbookView xWindow="0" yWindow="0" windowWidth="28800" windowHeight="13725"/>
  </bookViews>
  <sheets>
    <sheet name="Sheet1 (2)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6" i="2" l="1"/>
  <c r="I134" i="2" s="1"/>
  <c r="I142" i="2" s="1"/>
  <c r="H136" i="2"/>
  <c r="G136" i="2"/>
  <c r="G134" i="2" s="1"/>
  <c r="G142" i="2" s="1"/>
  <c r="F136" i="2"/>
  <c r="E136" i="2"/>
  <c r="E134" i="2" s="1"/>
  <c r="E142" i="2" s="1"/>
  <c r="H134" i="2"/>
  <c r="H142" i="2" s="1"/>
  <c r="F134" i="2"/>
  <c r="F142" i="2" s="1"/>
  <c r="I121" i="2"/>
  <c r="H121" i="2"/>
  <c r="G121" i="2"/>
  <c r="F121" i="2"/>
  <c r="E121" i="2"/>
  <c r="I119" i="2"/>
  <c r="H119" i="2"/>
  <c r="H118" i="2" s="1"/>
  <c r="H141" i="2" s="1"/>
  <c r="G119" i="2"/>
  <c r="F119" i="2"/>
  <c r="F118" i="2" s="1"/>
  <c r="F141" i="2" s="1"/>
  <c r="E119" i="2"/>
  <c r="I118" i="2"/>
  <c r="I141" i="2" s="1"/>
  <c r="G118" i="2"/>
  <c r="G141" i="2" s="1"/>
  <c r="E118" i="2"/>
  <c r="E141" i="2" s="1"/>
  <c r="I116" i="2"/>
  <c r="H116" i="2"/>
  <c r="G116" i="2"/>
  <c r="F116" i="2"/>
  <c r="E116" i="2"/>
  <c r="I104" i="2"/>
  <c r="I103" i="2" s="1"/>
  <c r="I115" i="2" s="1"/>
  <c r="I114" i="2" s="1"/>
  <c r="H104" i="2"/>
  <c r="G104" i="2"/>
  <c r="G103" i="2" s="1"/>
  <c r="G115" i="2" s="1"/>
  <c r="G114" i="2" s="1"/>
  <c r="F104" i="2"/>
  <c r="E104" i="2"/>
  <c r="E103" i="2" s="1"/>
  <c r="E115" i="2" s="1"/>
  <c r="E114" i="2" s="1"/>
  <c r="H103" i="2"/>
  <c r="H115" i="2" s="1"/>
  <c r="H114" i="2" s="1"/>
  <c r="F103" i="2"/>
  <c r="F115" i="2" s="1"/>
  <c r="F114" i="2" s="1"/>
  <c r="I97" i="2"/>
  <c r="H97" i="2"/>
  <c r="G97" i="2"/>
  <c r="F97" i="2"/>
  <c r="E97" i="2"/>
  <c r="I94" i="2"/>
  <c r="H94" i="2"/>
  <c r="G94" i="2"/>
  <c r="F94" i="2"/>
  <c r="E94" i="2"/>
  <c r="I92" i="2"/>
  <c r="H92" i="2"/>
  <c r="H91" i="2" s="1"/>
  <c r="G92" i="2"/>
  <c r="F92" i="2"/>
  <c r="F91" i="2" s="1"/>
  <c r="E92" i="2"/>
  <c r="I91" i="2"/>
  <c r="G91" i="2"/>
  <c r="E91" i="2"/>
  <c r="I88" i="2"/>
  <c r="H88" i="2"/>
  <c r="H83" i="2" s="1"/>
  <c r="G88" i="2"/>
  <c r="F88" i="2"/>
  <c r="F83" i="2" s="1"/>
  <c r="E88" i="2"/>
  <c r="I83" i="2"/>
  <c r="G83" i="2"/>
  <c r="E83" i="2"/>
  <c r="I79" i="2"/>
  <c r="H79" i="2"/>
  <c r="H78" i="2" s="1"/>
  <c r="G79" i="2"/>
  <c r="F79" i="2"/>
  <c r="F78" i="2" s="1"/>
  <c r="E79" i="2"/>
  <c r="I78" i="2"/>
  <c r="I77" i="2" s="1"/>
  <c r="I101" i="2" s="1"/>
  <c r="G78" i="2"/>
  <c r="G77" i="2" s="1"/>
  <c r="G101" i="2" s="1"/>
  <c r="E78" i="2"/>
  <c r="E77" i="2" s="1"/>
  <c r="E101" i="2" s="1"/>
  <c r="H77" i="2"/>
  <c r="H101" i="2" s="1"/>
  <c r="F77" i="2"/>
  <c r="F101" i="2" s="1"/>
  <c r="I75" i="2"/>
  <c r="H75" i="2"/>
  <c r="G75" i="2"/>
  <c r="F75" i="2"/>
  <c r="E75" i="2"/>
  <c r="I72" i="2"/>
  <c r="H72" i="2"/>
  <c r="G72" i="2"/>
  <c r="F72" i="2"/>
  <c r="E72" i="2"/>
  <c r="I69" i="2"/>
  <c r="H69" i="2"/>
  <c r="G69" i="2"/>
  <c r="G63" i="2" s="1"/>
  <c r="G53" i="2" s="1"/>
  <c r="F69" i="2"/>
  <c r="E69" i="2"/>
  <c r="I64" i="2"/>
  <c r="H64" i="2"/>
  <c r="H63" i="2" s="1"/>
  <c r="G64" i="2"/>
  <c r="F64" i="2"/>
  <c r="F63" i="2" s="1"/>
  <c r="E64" i="2"/>
  <c r="I63" i="2"/>
  <c r="I53" i="2" s="1"/>
  <c r="E63" i="2"/>
  <c r="E53" i="2" s="1"/>
  <c r="I57" i="2"/>
  <c r="H57" i="2"/>
  <c r="H53" i="2" s="1"/>
  <c r="G57" i="2"/>
  <c r="F57" i="2"/>
  <c r="E57" i="2"/>
  <c r="I54" i="2"/>
  <c r="H54" i="2"/>
  <c r="G54" i="2"/>
  <c r="F54" i="2"/>
  <c r="E54" i="2"/>
  <c r="F53" i="2"/>
  <c r="I49" i="2"/>
  <c r="H49" i="2"/>
  <c r="G49" i="2"/>
  <c r="F49" i="2"/>
  <c r="E49" i="2"/>
  <c r="I46" i="2"/>
  <c r="H46" i="2"/>
  <c r="G46" i="2"/>
  <c r="F46" i="2"/>
  <c r="E46" i="2"/>
  <c r="I34" i="2"/>
  <c r="I33" i="2" s="1"/>
  <c r="H34" i="2"/>
  <c r="G34" i="2"/>
  <c r="G33" i="2" s="1"/>
  <c r="F34" i="2"/>
  <c r="E34" i="2"/>
  <c r="E33" i="2" s="1"/>
  <c r="H33" i="2"/>
  <c r="F33" i="2"/>
  <c r="I30" i="2"/>
  <c r="H30" i="2"/>
  <c r="G30" i="2"/>
  <c r="G27" i="2" s="1"/>
  <c r="F30" i="2"/>
  <c r="E30" i="2"/>
  <c r="I28" i="2"/>
  <c r="H28" i="2"/>
  <c r="H27" i="2" s="1"/>
  <c r="G28" i="2"/>
  <c r="F28" i="2"/>
  <c r="F27" i="2" s="1"/>
  <c r="E28" i="2"/>
  <c r="I27" i="2"/>
  <c r="E27" i="2"/>
  <c r="I25" i="2"/>
  <c r="H25" i="2"/>
  <c r="G25" i="2"/>
  <c r="F25" i="2"/>
  <c r="E25" i="2"/>
  <c r="I18" i="2"/>
  <c r="I17" i="2" s="1"/>
  <c r="I16" i="2" s="1"/>
  <c r="I15" i="2" s="1"/>
  <c r="I100" i="2" s="1"/>
  <c r="I99" i="2" s="1"/>
  <c r="H18" i="2"/>
  <c r="G18" i="2"/>
  <c r="G17" i="2" s="1"/>
  <c r="F18" i="2"/>
  <c r="E18" i="2"/>
  <c r="E17" i="2" s="1"/>
  <c r="E16" i="2" s="1"/>
  <c r="E15" i="2" s="1"/>
  <c r="E100" i="2" s="1"/>
  <c r="H17" i="2"/>
  <c r="F17" i="2"/>
  <c r="F16" i="2" s="1"/>
  <c r="F15" i="2" s="1"/>
  <c r="F100" i="2" s="1"/>
  <c r="F99" i="2" s="1"/>
  <c r="G16" i="2"/>
  <c r="E99" i="2" l="1"/>
  <c r="G15" i="2"/>
  <c r="G100" i="2" s="1"/>
  <c r="G99" i="2" s="1"/>
  <c r="E144" i="2"/>
  <c r="E140" i="2"/>
  <c r="I144" i="2"/>
  <c r="I143" i="2" s="1"/>
  <c r="I140" i="2"/>
  <c r="F144" i="2"/>
  <c r="F140" i="2"/>
  <c r="H144" i="2"/>
  <c r="H140" i="2"/>
  <c r="H145" i="2"/>
  <c r="H16" i="2"/>
  <c r="H15" i="2" s="1"/>
  <c r="H100" i="2" s="1"/>
  <c r="H99" i="2" s="1"/>
  <c r="G144" i="2"/>
  <c r="G140" i="2"/>
  <c r="F145" i="2"/>
  <c r="E145" i="2"/>
  <c r="G145" i="2"/>
  <c r="I145" i="2"/>
  <c r="E143" i="2" l="1"/>
  <c r="G143" i="2"/>
  <c r="H143" i="2"/>
  <c r="F143" i="2"/>
</calcChain>
</file>

<file path=xl/sharedStrings.xml><?xml version="1.0" encoding="utf-8"?>
<sst xmlns="http://schemas.openxmlformats.org/spreadsheetml/2006/main" count="186" uniqueCount="145">
  <si>
    <t>Найменування показника</t>
  </si>
  <si>
    <t>X</t>
  </si>
  <si>
    <t>загальний фонд</t>
  </si>
  <si>
    <t>спеціальний фонд</t>
  </si>
  <si>
    <t>УСЬОГО за розділом І, у тому числі:</t>
  </si>
  <si>
    <t>Додаток 2</t>
  </si>
  <si>
    <t>Показники доходів бюджету</t>
  </si>
  <si>
    <r>
      <rPr>
        <sz val="12"/>
        <rFont val="Times New Roman"/>
        <family val="1"/>
        <charset val="204"/>
      </rPr>
      <t>(код бюджету)</t>
    </r>
  </si>
  <si>
    <t>Код</t>
  </si>
  <si>
    <r>
      <rPr>
        <sz val="14"/>
        <rFont val="Times New Roman"/>
        <family val="1"/>
        <charset val="204"/>
      </rPr>
      <t>1</t>
    </r>
  </si>
  <si>
    <r>
      <rPr>
        <sz val="14"/>
        <rFont val="Times New Roman"/>
        <family val="1"/>
        <charset val="204"/>
      </rPr>
      <t>2</t>
    </r>
  </si>
  <si>
    <r>
      <rPr>
        <sz val="14"/>
        <rFont val="Times New Roman"/>
        <family val="1"/>
        <charset val="204"/>
      </rPr>
      <t>3</t>
    </r>
  </si>
  <si>
    <r>
      <rPr>
        <sz val="14"/>
        <rFont val="Times New Roman"/>
        <family val="1"/>
        <charset val="204"/>
      </rPr>
      <t>4</t>
    </r>
  </si>
  <si>
    <r>
      <rPr>
        <sz val="14"/>
        <rFont val="Times New Roman"/>
        <family val="1"/>
        <charset val="204"/>
      </rPr>
      <t>5</t>
    </r>
  </si>
  <si>
    <r>
      <rPr>
        <sz val="14"/>
        <rFont val="Times New Roman"/>
        <family val="1"/>
        <charset val="204"/>
      </rPr>
      <t>6</t>
    </r>
  </si>
  <si>
    <r>
      <rPr>
        <sz val="14"/>
        <rFont val="Times New Roman"/>
        <family val="1"/>
        <charset val="204"/>
      </rPr>
      <t>7</t>
    </r>
  </si>
  <si>
    <t>І. Доходи (без урахування міжбюджетних трансфертів)</t>
  </si>
  <si>
    <t>Загальний фонд, у тому числі:</t>
  </si>
  <si>
    <t>Податкові надходження, у тому числі:</t>
  </si>
  <si>
    <t>Неподаткові надходження, у тому числі:</t>
  </si>
  <si>
    <t>30000000</t>
  </si>
  <si>
    <t>Доходи від операцій з капіталом, у тому числі:</t>
  </si>
  <si>
    <t>Спеціальний фонд, у тому числі:</t>
  </si>
  <si>
    <t>10000000</t>
  </si>
  <si>
    <t>20000000</t>
  </si>
  <si>
    <t>50000000</t>
  </si>
  <si>
    <t>Цільові фонди, у тому числі:</t>
  </si>
  <si>
    <t>II. Трансферти з державного бюджету</t>
  </si>
  <si>
    <t>41020000</t>
  </si>
  <si>
    <t>Дотації з державного бюджету, у тому числі:</t>
  </si>
  <si>
    <t>Субвенції з державного бюджету, у тому числі:</t>
  </si>
  <si>
    <t>41030000</t>
  </si>
  <si>
    <t>УСЬОГО за розділом II, у тому числі:</t>
  </si>
  <si>
    <t>III. Трансферти з інших місцевих бюджетів</t>
  </si>
  <si>
    <t>41040000</t>
  </si>
  <si>
    <t>Дотації з місцевих бюджетів, у тому числі:</t>
  </si>
  <si>
    <t>41050000</t>
  </si>
  <si>
    <t>Субвенції з місцевих бюджетів, у тому числі:</t>
  </si>
  <si>
    <t>УСЬОГО за розділом III, у тому числі:</t>
  </si>
  <si>
    <t>РАЗОМ за розділами І, II та III, у тому числі:</t>
  </si>
  <si>
    <t>2020 рік (звіт)</t>
  </si>
  <si>
    <t>2021 рік (затверджено)</t>
  </si>
  <si>
    <t>2023 рік (план)</t>
  </si>
  <si>
    <t>2024 рік (план)</t>
  </si>
  <si>
    <t>Податок та збір на доходи фізичних осіб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</si>
  <si>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</si>
  <si>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</si>
  <si>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та плата за використання інших природних ресурсів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</si>
  <si>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</si>
  <si>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</si>
  <si>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</si>
  <si>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</si>
  <si>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суб'єктами господарювання роздрібної торгівлі підакцизних товарів </t>
  </si>
  <si>
    <t xml:space="preserve">Податки на доходи, податки на прибуток, податки на збільшення ринкової вартості </t>
  </si>
  <si>
    <t>Внутрішні податки на товари та послуги  </t>
  </si>
  <si>
    <t xml:space="preserve">Місцеві податки та збори </t>
  </si>
  <si>
    <t>Збір за місця для паркування транспортних засобів </t>
  </si>
  <si>
    <t>18020000 </t>
  </si>
  <si>
    <t xml:space="preserve">Податок на майно </t>
  </si>
  <si>
    <t xml:space="preserve">Єдиний податок </t>
  </si>
  <si>
    <t>Доходи від власності та підприємницької діяльності  </t>
  </si>
  <si>
    <t>Частина чистого прибутку (доходу) комунальних унітарних підприємств та їх об'єднань, що вилучається до відповідного місцевого бюджету</t>
  </si>
  <si>
    <t>Плата за розміщення тимчасово вільних коштів місцевих бюджетів </t>
  </si>
  <si>
    <t>Інші надходження  </t>
  </si>
  <si>
    <t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</si>
  <si>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</si>
  <si>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</si>
  <si>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Плата за встановлення земельного сервітуту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</si>
  <si>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</si>
  <si>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</si>
  <si>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</si>
  <si>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</si>
  <si>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Інші неподаткові надходження  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</si>
  <si>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</si>
  <si>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>Кошти від реалізації скарбів, майна, одержаного державою або територіальною громадою в порядку спадкування чи дарування, безхазяйного майна, знахідок, а також валютних цінностей і грошових коштів, власники яких невідомі </t>
  </si>
  <si>
    <t xml:space="preserve">Екологічний податок 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</si>
  <si>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</si>
  <si>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</si>
  <si>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Інші джерела власних надходжень бюджетних установ  </t>
  </si>
  <si>
    <t>Надходження від продажу основного капіталу</t>
  </si>
  <si>
    <t>Кошти від відчуження майна, що належить Автономній Республіці Крим та майна, що перебуває в комунальній власності  </t>
  </si>
  <si>
    <t>Кошти від продажу землі і нематеріальних активів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</si>
  <si>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</si>
  <si>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Кошти від продажу прав на земельні ділянки несільськогосподарського призначення, що перебувають у державній або комунальній власності, та прав на земельні ділянки, які знаходяться на території Автономної Республіки Крим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</si>
  <si>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</si>
  <si>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 xml:space="preserve">Освітня субвенція з державного бюджету місцевим бюджетам </t>
  </si>
  <si>
    <t xml:space="preserve">Медична субвенція з державного бюджету місцевим бюджетам </t>
  </si>
  <si>
    <t xml:space="preserve">Дотація з місцевого бюджету на здійснення переданих з державного бюджету видатків з утримання закладів освіти та охорони здоров"я за рахунок відповідної додаткової дотації з державного бюджету </t>
  </si>
  <si>
    <t>Субвенція з місцевого бюджету на виплату грошової компенсації за належні для отримання жилі приміщення для сімей осіб, визначених абзацами 5 - 8 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</si>
  <si>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</si>
  <si>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проєктні,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</si>
  <si>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 xml:space="preserve">Субвенція з місцевого бюджету на здійснення переданих видатків у сфері освіти за рахунок коштів освітньої субвенції </t>
  </si>
  <si>
    <t xml:space="preserve"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</t>
  </si>
  <si>
    <t xml:space="preserve">Субвенція з місцевого бюджету на забезпечення якісної, сучасної та доступної загальної середньої освіти  "Нова українська школа" за рахунок відповідної субвенції з державного бюджету </t>
  </si>
  <si>
    <t xml:space="preserve">Субвенція з місцевого бюджету на здійснення переданих видатків у сфері охорони здоров"я за рахунок коштів медичної субвенції </t>
  </si>
  <si>
    <t xml:space="preserve">Субвенція з місцевого бюджету на проведення виборів депутатів місцевих рад та сільських, селищних, міських голів за рахунок відповідної субвенції з державного бюджету  </t>
  </si>
  <si>
    <t>Субвенція з місцевого бюджету на виплату грошової компенсації за належні для отримання жилі приміщення для сімей осіб, визначених у абзаці чотирнадцятому пункту 1 статті 10 Закону України "Про статус ветеранів війни, гарантії їх соціального захисту", для осіб з інвалідністю I - II групи, які стали особами з інвалідністю внаслідок поранень, каліцтва, контузії чи інших ушкоджень здоров'я, одержаних під час участі у Революції Гідності, визначених пунктом 10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</si>
  <si>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 xml:space="preserve">Інші субвенції з місцевого бюджету </t>
  </si>
  <si>
    <t xml:space="preserve">Субвенція з місцевого бюджету на здійснення підтримки окремих закладів та заходів у системі охорони здоров"я за рахунок відповідної субвенції з державного бюджету </t>
  </si>
  <si>
    <t xml:space="preserve">Субвенція з місцевого бюджету за рахунок залишку коштів освітньої субвенції, що утворився на початок бюджетного періоду </t>
  </si>
  <si>
    <t xml:space="preserve">Плата за гарантії, надані Верховною Радою Автономної республіки Крим та місцевими радами </t>
  </si>
  <si>
    <t xml:space="preserve">Надходження коштів пайової участі у розвитку інфраструктури населеного пункту </t>
  </si>
  <si>
    <t xml:space="preserve">субвенція з державного бюджету місцевим бюджетам на розвиток спортивної інфраструктури </t>
  </si>
  <si>
    <t xml:space="preserve">Субвенція з місцевого бюджету за рахунок залишку коштів субвенцї на надання державної підтримки особам з особливими освітніми потребами, що утворився на початок бюджетного періоду </t>
  </si>
  <si>
    <t>Субвенція з місцевого бюджету на здійснення природоохоронних заходів</t>
  </si>
  <si>
    <t xml:space="preserve">Надходження коштів від відшкодування втрат сільськогосподарського та лісогосподарського виробництва </t>
  </si>
  <si>
    <t>21110000</t>
  </si>
  <si>
    <t xml:space="preserve">                                                                              Хмельницької міської територіальної громади </t>
  </si>
  <si>
    <t>(грн)</t>
  </si>
  <si>
    <t>2022 рік(план)</t>
  </si>
  <si>
    <t>Субвенція з державного бюджету місцевим бюджетам на реалізацію інфраструктурних проектів та розвиток об`єктів соціально-культурної сфери</t>
  </si>
  <si>
    <t>Субвенція з державного бюджету місцевим бюджетам на реалізацію заходів, спрямованих на підвищення доступності широкосмугового доступу до Інтернету в сільській місцевості</t>
  </si>
  <si>
    <t xml:space="preserve">до Прогнозу бюджету </t>
  </si>
  <si>
    <t xml:space="preserve">Хмельницької міської територіальної громади </t>
  </si>
  <si>
    <t xml:space="preserve">на 2022 - 2024 роки 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</si>
  <si>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</si>
  <si>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 xml:space="preserve">Заступник начальника фінансового управління </t>
  </si>
  <si>
    <t xml:space="preserve">П. МОТ </t>
  </si>
  <si>
    <t xml:space="preserve">Податок на  доходи фізичних осіб, що сплачуються податковими агентами, із доходів платника податку у вигляді заробітної плати </t>
  </si>
  <si>
    <t xml:space="preserve">Податок на  доходи 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 </t>
  </si>
  <si>
    <t xml:space="preserve">Податок на доходи фізичних осіб, що сплачується податковими агентами, із доходів платника податку інших ніж заробітна плата </t>
  </si>
  <si>
    <t xml:space="preserve">Податок на доходи доходів фізичних осіб, що сплачуються фізичними особами за результатами річного декларування </t>
  </si>
  <si>
    <t xml:space="preserve">Податок на нерухоме майно, відмінне від земельної ділянки, сплачений юридичними особами, які є власниками об"єктів житлової нерухомості   </t>
  </si>
  <si>
    <t xml:space="preserve">Податок на нерухоме майно, відмінне від земельної ділянки, сплачений фізичними  особами, які є власниками об"єктів житлової нерухомості   </t>
  </si>
  <si>
    <t xml:space="preserve">Податок на нерухоме майно, відмінне від земельної ділянки, сплачений фізичними  особами, які є власниками об"єктів нежитлової нерухомості   </t>
  </si>
  <si>
    <t xml:space="preserve">Податок на нерухоме майно, відмінне від земельної ділянки, сплачений юридичними особами, які є власниками об"єктів нежитлової нерухомості   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</si>
  <si>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</si>
  <si>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</si>
  <si>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</si>
  <si>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 фізичних осіб</t>
  </si>
  <si>
    <t>Транспортний податок з фізичних  осіб</t>
  </si>
  <si>
    <t>Транспортний податок з юридичних осіб</t>
  </si>
  <si>
    <t xml:space="preserve">Туристичний збір </t>
  </si>
  <si>
    <t>Туристичний збір, сплачений юридичними особами</t>
  </si>
  <si>
    <t>Туристичний збір, сплачений  фізичними особами</t>
  </si>
  <si>
    <t xml:space="preserve">Єдиний податок з юридичних  осіб </t>
  </si>
  <si>
    <t xml:space="preserve">Єдиний податок з фізичних осіб </t>
  </si>
  <si>
    <t>Адміністративний збір з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</si>
  <si>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</si>
  <si>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 xml:space="preserve">Адміністративний збір за державну реєстрацію речових прав на нерухоме майно та їх обтяжень 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</si>
  <si>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</si>
  <si>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(посвідок) та паспортів громадян України</t>
  </si>
  <si>
    <t xml:space="preserve">Надходження  від викидів забруднюючих речовин в атмосферне повітря стаціонарними джерелами забруднення </t>
  </si>
  <si>
    <t>Надходження від скидів забруднюючих речовин безпосередньо у водні об"єкти</t>
  </si>
  <si>
    <t xml:space="preserve">Надходження від розміщення відходів у спеціально відведених місцях чи на об"єктах, крім розміщення окремих видів відходів як вторинної сировини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</si>
</sst>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6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name val="Times New Roman CYR"/>
      <charset val="204"/>
    </font>
    <font>
      <sz val="14"/>
      <name val="Times New Roman CYR"/>
      <family val="1"/>
      <charset val="204"/>
    </font>
    <font>
      <b/>
      <i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Helv"/>
      <charset val="204"/>
    </font>
    <font>
      <sz val="14"/>
      <color indexed="8"/>
      <name val="Times New Roman"/>
      <family val="1"/>
      <charset val="204"/>
    </font>
    <font>
      <b/>
      <sz val="14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7" fillId="0" borderId="0"/>
    <xf numFmtId="0" fontId="2" fillId="0" borderId="0"/>
    <xf numFmtId="0" fontId="1" fillId="0" borderId="0"/>
    <xf numFmtId="0" fontId="17" fillId="0" borderId="0"/>
  </cellStyleXfs>
  <cellXfs count="80">
    <xf numFmtId="0" fontId="0" fillId="0" borderId="0" xfId="0"/>
    <xf numFmtId="3" fontId="13" fillId="2" borderId="3" xfId="0" applyNumberFormat="1" applyFont="1" applyFill="1" applyBorder="1" applyAlignment="1" applyProtection="1">
      <alignment horizontal="right" vertical="center"/>
    </xf>
    <xf numFmtId="0" fontId="12" fillId="2" borderId="3" xfId="0" applyNumberFormat="1" applyFont="1" applyFill="1" applyBorder="1" applyAlignment="1" applyProtection="1">
      <alignment vertical="center" wrapText="1"/>
    </xf>
    <xf numFmtId="0" fontId="15" fillId="2" borderId="3" xfId="2" applyFont="1" applyFill="1" applyBorder="1" applyAlignment="1">
      <alignment vertical="center" wrapText="1"/>
    </xf>
    <xf numFmtId="0" fontId="3" fillId="2" borderId="3" xfId="2" applyFont="1" applyFill="1" applyBorder="1" applyAlignment="1">
      <alignment vertical="center" wrapText="1"/>
    </xf>
    <xf numFmtId="0" fontId="13" fillId="2" borderId="3" xfId="0" applyNumberFormat="1" applyFont="1" applyFill="1" applyBorder="1" applyAlignment="1" applyProtection="1">
      <alignment vertical="center" wrapText="1"/>
    </xf>
    <xf numFmtId="0" fontId="3" fillId="2" borderId="0" xfId="0" applyFont="1" applyFill="1"/>
    <xf numFmtId="3" fontId="3" fillId="2" borderId="0" xfId="0" applyNumberFormat="1" applyFont="1" applyFill="1"/>
    <xf numFmtId="1" fontId="3" fillId="2" borderId="0" xfId="0" applyNumberFormat="1" applyFont="1" applyFill="1"/>
    <xf numFmtId="0" fontId="2" fillId="2" borderId="0" xfId="0" applyFont="1" applyFill="1"/>
    <xf numFmtId="0" fontId="2" fillId="2" borderId="0" xfId="0" applyFont="1" applyFill="1" applyBorder="1" applyAlignment="1">
      <alignment vertical="top"/>
    </xf>
    <xf numFmtId="3" fontId="2" fillId="2" borderId="0" xfId="0" applyNumberFormat="1" applyFont="1" applyFill="1"/>
    <xf numFmtId="1" fontId="2" fillId="2" borderId="0" xfId="0" applyNumberFormat="1" applyFont="1" applyFill="1"/>
    <xf numFmtId="0" fontId="3" fillId="2" borderId="0" xfId="0" applyFont="1" applyFill="1" applyBorder="1" applyAlignment="1">
      <alignment vertical="top"/>
    </xf>
    <xf numFmtId="0" fontId="0" fillId="2" borderId="0" xfId="0" applyFill="1"/>
    <xf numFmtId="0" fontId="4" fillId="2" borderId="0" xfId="0" applyFont="1" applyFill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/>
    <xf numFmtId="0" fontId="5" fillId="2" borderId="0" xfId="0" applyFont="1" applyFill="1" applyBorder="1" applyAlignment="1">
      <alignment horizontal="right" vertical="center"/>
    </xf>
    <xf numFmtId="0" fontId="18" fillId="2" borderId="3" xfId="4" applyFont="1" applyFill="1" applyBorder="1" applyAlignment="1">
      <alignment horizontal="justify" vertical="top" wrapText="1"/>
    </xf>
    <xf numFmtId="0" fontId="19" fillId="2" borderId="3" xfId="0" applyNumberFormat="1" applyFont="1" applyFill="1" applyBorder="1" applyAlignment="1" applyProtection="1">
      <alignment vertical="center" wrapText="1"/>
    </xf>
    <xf numFmtId="0" fontId="3" fillId="2" borderId="0" xfId="0" applyFont="1" applyFill="1" applyAlignment="1">
      <alignment horizontal="center"/>
    </xf>
    <xf numFmtId="3" fontId="0" fillId="2" borderId="0" xfId="0" applyNumberFormat="1" applyFill="1"/>
    <xf numFmtId="1" fontId="0" fillId="2" borderId="0" xfId="0" applyNumberFormat="1" applyFill="1"/>
    <xf numFmtId="3" fontId="2" fillId="2" borderId="3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left"/>
    </xf>
    <xf numFmtId="3" fontId="3" fillId="2" borderId="3" xfId="0" applyNumberFormat="1" applyFont="1" applyFill="1" applyBorder="1" applyAlignment="1">
      <alignment horizontal="right" vertical="top"/>
    </xf>
    <xf numFmtId="0" fontId="4" fillId="2" borderId="3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2" fontId="8" fillId="2" borderId="3" xfId="1" applyNumberFormat="1" applyFont="1" applyFill="1" applyBorder="1" applyAlignment="1">
      <alignment horizontal="left" vertical="top" wrapText="1"/>
    </xf>
    <xf numFmtId="2" fontId="3" fillId="2" borderId="3" xfId="1" applyNumberFormat="1" applyFont="1" applyFill="1" applyBorder="1" applyAlignment="1">
      <alignment horizontal="left" vertical="top" wrapText="1"/>
    </xf>
    <xf numFmtId="2" fontId="6" fillId="2" borderId="3" xfId="1" applyNumberFormat="1" applyFont="1" applyFill="1" applyBorder="1" applyAlignment="1">
      <alignment horizontal="left" vertical="top" wrapText="1"/>
    </xf>
    <xf numFmtId="0" fontId="4" fillId="2" borderId="3" xfId="1" applyFont="1" applyFill="1" applyBorder="1" applyAlignment="1">
      <alignment horizontal="left" vertical="top" wrapText="1"/>
    </xf>
    <xf numFmtId="0" fontId="3" fillId="2" borderId="3" xfId="4" applyFont="1" applyFill="1" applyBorder="1" applyAlignment="1">
      <alignment horizontal="justify" vertical="top" wrapText="1"/>
    </xf>
    <xf numFmtId="2" fontId="6" fillId="2" borderId="3" xfId="1" applyNumberFormat="1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left"/>
    </xf>
    <xf numFmtId="3" fontId="16" fillId="2" borderId="3" xfId="0" applyNumberFormat="1" applyFont="1" applyFill="1" applyBorder="1" applyAlignment="1">
      <alignment horizontal="right" vertical="top"/>
    </xf>
    <xf numFmtId="4" fontId="13" fillId="2" borderId="3" xfId="0" applyNumberFormat="1" applyFont="1" applyFill="1" applyBorder="1" applyAlignment="1" applyProtection="1">
      <alignment horizontal="right" vertical="center"/>
    </xf>
    <xf numFmtId="3" fontId="3" fillId="2" borderId="3" xfId="0" applyNumberFormat="1" applyFont="1" applyFill="1" applyBorder="1" applyAlignment="1">
      <alignment horizontal="left" vertical="top"/>
    </xf>
    <xf numFmtId="1" fontId="3" fillId="2" borderId="3" xfId="0" applyNumberFormat="1" applyFont="1" applyFill="1" applyBorder="1" applyAlignment="1">
      <alignment horizontal="right" vertical="top"/>
    </xf>
    <xf numFmtId="0" fontId="2" fillId="2" borderId="8" xfId="0" applyFont="1" applyFill="1" applyBorder="1" applyAlignment="1">
      <alignment horizontal="center" vertical="center"/>
    </xf>
    <xf numFmtId="3" fontId="3" fillId="2" borderId="8" xfId="0" applyNumberFormat="1" applyFont="1" applyFill="1" applyBorder="1" applyAlignment="1">
      <alignment horizontal="right" vertical="top"/>
    </xf>
    <xf numFmtId="3" fontId="13" fillId="2" borderId="8" xfId="0" applyNumberFormat="1" applyFont="1" applyFill="1" applyBorder="1" applyAlignment="1" applyProtection="1">
      <alignment horizontal="right" vertical="center"/>
    </xf>
    <xf numFmtId="3" fontId="3" fillId="2" borderId="8" xfId="0" applyNumberFormat="1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left"/>
    </xf>
    <xf numFmtId="3" fontId="3" fillId="2" borderId="10" xfId="0" applyNumberFormat="1" applyFont="1" applyFill="1" applyBorder="1" applyAlignment="1">
      <alignment horizontal="right" vertical="top"/>
    </xf>
    <xf numFmtId="3" fontId="3" fillId="2" borderId="11" xfId="0" applyNumberFormat="1" applyFont="1" applyFill="1" applyBorder="1" applyAlignment="1">
      <alignment horizontal="right" vertical="top"/>
    </xf>
    <xf numFmtId="3" fontId="6" fillId="2" borderId="6" xfId="0" applyNumberFormat="1" applyFont="1" applyFill="1" applyBorder="1" applyAlignment="1">
      <alignment horizontal="center" vertical="center" wrapText="1"/>
    </xf>
    <xf numFmtId="1" fontId="6" fillId="2" borderId="6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5">
    <cellStyle name="Звичайний" xfId="0" builtinId="0"/>
    <cellStyle name="Звичайний 2" xfId="3"/>
    <cellStyle name="Обычный_дод.1" xfId="4"/>
    <cellStyle name="Обычный_Додаток №1" xfId="2"/>
    <cellStyle name="Обычный_прогноз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0"/>
  <sheetViews>
    <sheetView tabSelected="1" topLeftCell="A136" zoomScale="85" zoomScaleNormal="85" workbookViewId="0">
      <selection activeCell="H147" sqref="H147"/>
    </sheetView>
  </sheetViews>
  <sheetFormatPr defaultRowHeight="12.75" x14ac:dyDescent="0.2"/>
  <cols>
    <col min="1" max="3" width="6.42578125" style="14" customWidth="1"/>
    <col min="4" max="4" width="89.28515625" style="14" customWidth="1"/>
    <col min="5" max="5" width="21.7109375" style="22" customWidth="1"/>
    <col min="6" max="6" width="19.85546875" style="23" customWidth="1"/>
    <col min="7" max="7" width="16.85546875" style="14" customWidth="1"/>
    <col min="8" max="8" width="17.140625" style="14" customWidth="1"/>
    <col min="9" max="9" width="17.42578125" style="14" customWidth="1"/>
    <col min="10" max="16384" width="9.140625" style="14"/>
  </cols>
  <sheetData>
    <row r="1" spans="1:9" s="6" customFormat="1" ht="18.75" x14ac:dyDescent="0.3">
      <c r="E1" s="7"/>
      <c r="F1" s="8"/>
    </row>
    <row r="2" spans="1:9" ht="18.75" x14ac:dyDescent="0.2">
      <c r="A2" s="9"/>
      <c r="B2" s="10"/>
      <c r="C2" s="10"/>
      <c r="D2" s="9"/>
      <c r="E2" s="11"/>
      <c r="F2" s="12"/>
      <c r="G2" s="13" t="s">
        <v>5</v>
      </c>
      <c r="H2" s="9"/>
      <c r="I2" s="9"/>
    </row>
    <row r="3" spans="1:9" ht="18.75" x14ac:dyDescent="0.2">
      <c r="A3" s="9"/>
      <c r="B3" s="10"/>
      <c r="C3" s="10"/>
      <c r="D3" s="9"/>
      <c r="E3" s="11"/>
      <c r="F3" s="12"/>
      <c r="G3" s="13" t="s">
        <v>112</v>
      </c>
      <c r="H3" s="9"/>
      <c r="I3" s="9"/>
    </row>
    <row r="4" spans="1:9" ht="18.75" x14ac:dyDescent="0.2">
      <c r="A4" s="9"/>
      <c r="B4" s="10"/>
      <c r="C4" s="10"/>
      <c r="D4" s="9"/>
      <c r="E4" s="11"/>
      <c r="F4" s="12"/>
      <c r="G4" s="13" t="s">
        <v>113</v>
      </c>
      <c r="H4" s="9"/>
      <c r="I4" s="9"/>
    </row>
    <row r="5" spans="1:9" ht="18.75" x14ac:dyDescent="0.2">
      <c r="A5" s="9"/>
      <c r="B5" s="10"/>
      <c r="C5" s="10"/>
      <c r="D5" s="9"/>
      <c r="E5" s="11"/>
      <c r="F5" s="12"/>
      <c r="G5" s="13" t="s">
        <v>114</v>
      </c>
      <c r="H5" s="9"/>
      <c r="I5" s="9"/>
    </row>
    <row r="6" spans="1:9" x14ac:dyDescent="0.2">
      <c r="A6" s="9"/>
      <c r="B6" s="9"/>
      <c r="C6" s="9"/>
      <c r="D6" s="9"/>
      <c r="E6" s="11"/>
      <c r="F6" s="12"/>
      <c r="G6" s="9"/>
      <c r="H6" s="9"/>
      <c r="I6" s="9"/>
    </row>
    <row r="7" spans="1:9" ht="18.75" x14ac:dyDescent="0.2">
      <c r="A7" s="73" t="s">
        <v>6</v>
      </c>
      <c r="B7" s="74"/>
      <c r="C7" s="74"/>
      <c r="D7" s="74"/>
      <c r="E7" s="74"/>
      <c r="F7" s="74"/>
      <c r="G7" s="74"/>
      <c r="H7" s="74"/>
      <c r="I7" s="74"/>
    </row>
    <row r="8" spans="1:9" ht="20.25" customHeight="1" x14ac:dyDescent="0.3">
      <c r="A8" s="9"/>
      <c r="B8" s="9"/>
      <c r="C8" s="9"/>
      <c r="D8" s="15" t="s">
        <v>107</v>
      </c>
      <c r="E8" s="11"/>
      <c r="F8" s="12"/>
      <c r="G8" s="9"/>
      <c r="H8" s="9"/>
      <c r="I8" s="9"/>
    </row>
    <row r="9" spans="1:9" ht="20.25" customHeight="1" x14ac:dyDescent="0.3">
      <c r="A9" s="75">
        <v>22564000000</v>
      </c>
      <c r="B9" s="75"/>
      <c r="C9" s="75"/>
      <c r="D9" s="15"/>
      <c r="E9" s="11"/>
      <c r="F9" s="12"/>
      <c r="G9" s="9"/>
      <c r="H9" s="9"/>
      <c r="I9" s="9"/>
    </row>
    <row r="10" spans="1:9" ht="15.75" x14ac:dyDescent="0.2">
      <c r="A10" s="16" t="s">
        <v>7</v>
      </c>
      <c r="B10" s="17"/>
      <c r="C10" s="17"/>
      <c r="D10" s="9"/>
      <c r="E10" s="11"/>
      <c r="F10" s="12"/>
      <c r="G10" s="9"/>
      <c r="H10" s="9"/>
      <c r="I10" s="9"/>
    </row>
    <row r="11" spans="1:9" ht="16.5" thickBot="1" x14ac:dyDescent="0.25">
      <c r="A11" s="9"/>
      <c r="B11" s="9"/>
      <c r="C11" s="9"/>
      <c r="D11" s="9"/>
      <c r="E11" s="11"/>
      <c r="F11" s="12"/>
      <c r="G11" s="9"/>
      <c r="H11" s="9"/>
      <c r="I11" s="18" t="s">
        <v>108</v>
      </c>
    </row>
    <row r="12" spans="1:9" ht="31.5" x14ac:dyDescent="0.2">
      <c r="A12" s="76" t="s">
        <v>8</v>
      </c>
      <c r="B12" s="77"/>
      <c r="C12" s="77"/>
      <c r="D12" s="54" t="s">
        <v>0</v>
      </c>
      <c r="E12" s="50" t="s">
        <v>40</v>
      </c>
      <c r="F12" s="51" t="s">
        <v>41</v>
      </c>
      <c r="G12" s="52" t="s">
        <v>109</v>
      </c>
      <c r="H12" s="52" t="s">
        <v>42</v>
      </c>
      <c r="I12" s="53" t="s">
        <v>43</v>
      </c>
    </row>
    <row r="13" spans="1:9" ht="18.75" x14ac:dyDescent="0.3">
      <c r="A13" s="78" t="s">
        <v>9</v>
      </c>
      <c r="B13" s="79"/>
      <c r="C13" s="79"/>
      <c r="D13" s="55" t="s">
        <v>10</v>
      </c>
      <c r="E13" s="24" t="s">
        <v>11</v>
      </c>
      <c r="F13" s="25" t="s">
        <v>12</v>
      </c>
      <c r="G13" s="26" t="s">
        <v>13</v>
      </c>
      <c r="H13" s="55" t="s">
        <v>14</v>
      </c>
      <c r="I13" s="43" t="s">
        <v>15</v>
      </c>
    </row>
    <row r="14" spans="1:9" ht="18.75" x14ac:dyDescent="0.3">
      <c r="A14" s="56" t="s">
        <v>16</v>
      </c>
      <c r="B14" s="57"/>
      <c r="C14" s="57"/>
      <c r="D14" s="57"/>
      <c r="E14" s="57"/>
      <c r="F14" s="57"/>
      <c r="G14" s="57"/>
      <c r="H14" s="57"/>
      <c r="I14" s="60"/>
    </row>
    <row r="15" spans="1:9" ht="20.25" x14ac:dyDescent="0.3">
      <c r="A15" s="56" t="s">
        <v>1</v>
      </c>
      <c r="B15" s="57"/>
      <c r="C15" s="57"/>
      <c r="D15" s="27" t="s">
        <v>17</v>
      </c>
      <c r="E15" s="28">
        <f>SUM(E16,E53,E75)</f>
        <v>1938073120.74</v>
      </c>
      <c r="F15" s="28">
        <f>SUM(F16,F53,F75)</f>
        <v>2233587442</v>
      </c>
      <c r="G15" s="28">
        <f>SUM(G16,G53,G75)</f>
        <v>2642667614</v>
      </c>
      <c r="H15" s="28">
        <f>SUM(H16,H53,H75)</f>
        <v>2896435290</v>
      </c>
      <c r="I15" s="44">
        <f>SUM(I16,I53,I75)</f>
        <v>3115457187</v>
      </c>
    </row>
    <row r="16" spans="1:9" ht="18.75" x14ac:dyDescent="0.3">
      <c r="A16" s="65">
        <v>10000000</v>
      </c>
      <c r="B16" s="66"/>
      <c r="C16" s="66"/>
      <c r="D16" s="29" t="s">
        <v>18</v>
      </c>
      <c r="E16" s="1">
        <f>SUM(E17,E33,E27,E25)</f>
        <v>1885905565</v>
      </c>
      <c r="F16" s="1">
        <f>SUM(F17,F33,F27,F25)</f>
        <v>2191281275</v>
      </c>
      <c r="G16" s="1">
        <f>SUM(G17,G33,G32,G29,G31,G25)</f>
        <v>2600192614</v>
      </c>
      <c r="H16" s="1">
        <f>SUM(H17,H33,H32,H29,H31,H25)</f>
        <v>2852950290</v>
      </c>
      <c r="I16" s="45">
        <f>SUM(I17,I33,I32,I29,I31,I25)</f>
        <v>3071072187</v>
      </c>
    </row>
    <row r="17" spans="1:9" ht="18.75" x14ac:dyDescent="0.25">
      <c r="A17" s="61">
        <v>11000000</v>
      </c>
      <c r="B17" s="62"/>
      <c r="C17" s="62"/>
      <c r="D17" s="30" t="s">
        <v>53</v>
      </c>
      <c r="E17" s="28">
        <f>SUM(E18,E23)</f>
        <v>1230057732</v>
      </c>
      <c r="F17" s="28">
        <f>SUM(F18,F23)</f>
        <v>1473989035</v>
      </c>
      <c r="G17" s="28">
        <f>SUM(G18,G23)</f>
        <v>1770897614</v>
      </c>
      <c r="H17" s="28">
        <f>SUM(H18,H23)</f>
        <v>1962185290</v>
      </c>
      <c r="I17" s="44">
        <f>SUM(I18,I23)</f>
        <v>2133002187</v>
      </c>
    </row>
    <row r="18" spans="1:9" ht="18.75" x14ac:dyDescent="0.3">
      <c r="A18" s="56">
        <v>11010000</v>
      </c>
      <c r="B18" s="57"/>
      <c r="C18" s="57"/>
      <c r="D18" s="31" t="s">
        <v>44</v>
      </c>
      <c r="E18" s="28">
        <f>SUM(E19:E22)</f>
        <v>1228420820</v>
      </c>
      <c r="F18" s="28">
        <f>SUM(F19:F22)</f>
        <v>1472487035</v>
      </c>
      <c r="G18" s="28">
        <f>SUM(G19:G22)</f>
        <v>1769382614</v>
      </c>
      <c r="H18" s="28">
        <f>SUM(H19:H22)</f>
        <v>1960660290</v>
      </c>
      <c r="I18" s="44">
        <f>SUM(I19:I22)</f>
        <v>2131462187</v>
      </c>
    </row>
    <row r="19" spans="1:9" ht="37.5" x14ac:dyDescent="0.2">
      <c r="A19" s="71">
        <v>11010100</v>
      </c>
      <c r="B19" s="72"/>
      <c r="C19" s="72"/>
      <c r="D19" s="4" t="s">
        <v>118</v>
      </c>
      <c r="E19" s="28">
        <v>998881558</v>
      </c>
      <c r="F19" s="28">
        <v>1216888305</v>
      </c>
      <c r="G19" s="28">
        <v>1504711794</v>
      </c>
      <c r="H19" s="28">
        <v>1689737780</v>
      </c>
      <c r="I19" s="44">
        <v>1853423907</v>
      </c>
    </row>
    <row r="20" spans="1:9" ht="58.5" customHeight="1" x14ac:dyDescent="0.2">
      <c r="A20" s="71">
        <v>11010200</v>
      </c>
      <c r="B20" s="72"/>
      <c r="C20" s="72"/>
      <c r="D20" s="4" t="s">
        <v>119</v>
      </c>
      <c r="E20" s="28">
        <v>180394682</v>
      </c>
      <c r="F20" s="28">
        <v>202378000</v>
      </c>
      <c r="G20" s="28">
        <v>208500620</v>
      </c>
      <c r="H20" s="28">
        <v>211150260</v>
      </c>
      <c r="I20" s="44">
        <v>214010580</v>
      </c>
    </row>
    <row r="21" spans="1:9" ht="37.5" x14ac:dyDescent="0.2">
      <c r="A21" s="71">
        <v>11010400</v>
      </c>
      <c r="B21" s="72"/>
      <c r="C21" s="72"/>
      <c r="D21" s="4" t="s">
        <v>120</v>
      </c>
      <c r="E21" s="28">
        <v>27014123</v>
      </c>
      <c r="F21" s="28">
        <v>31686300</v>
      </c>
      <c r="G21" s="28">
        <v>34020000</v>
      </c>
      <c r="H21" s="28">
        <v>36752100</v>
      </c>
      <c r="I21" s="44">
        <v>39025600</v>
      </c>
    </row>
    <row r="22" spans="1:9" ht="37.5" x14ac:dyDescent="0.2">
      <c r="A22" s="71">
        <v>11010500</v>
      </c>
      <c r="B22" s="72"/>
      <c r="C22" s="72"/>
      <c r="D22" s="4" t="s">
        <v>121</v>
      </c>
      <c r="E22" s="28">
        <v>22130457</v>
      </c>
      <c r="F22" s="28">
        <v>21534430</v>
      </c>
      <c r="G22" s="28">
        <v>22150200</v>
      </c>
      <c r="H22" s="28">
        <v>23020150</v>
      </c>
      <c r="I22" s="44">
        <v>25002100</v>
      </c>
    </row>
    <row r="23" spans="1:9" ht="20.25" x14ac:dyDescent="0.2">
      <c r="A23" s="71">
        <v>11020000</v>
      </c>
      <c r="B23" s="72"/>
      <c r="C23" s="72"/>
      <c r="D23" s="32" t="s">
        <v>45</v>
      </c>
      <c r="E23" s="28">
        <v>1636912</v>
      </c>
      <c r="F23" s="28">
        <v>1502000</v>
      </c>
      <c r="G23" s="28">
        <v>1515000</v>
      </c>
      <c r="H23" s="28">
        <v>1525000</v>
      </c>
      <c r="I23" s="44">
        <v>1540000</v>
      </c>
    </row>
    <row r="24" spans="1:9" ht="37.5" x14ac:dyDescent="0.2">
      <c r="A24" s="71">
        <v>11020200</v>
      </c>
      <c r="B24" s="72"/>
      <c r="C24" s="72"/>
      <c r="D24" s="33" t="s">
        <v>46</v>
      </c>
      <c r="E24" s="28">
        <v>1636912</v>
      </c>
      <c r="F24" s="28">
        <v>1502000</v>
      </c>
      <c r="G24" s="28">
        <v>1515000</v>
      </c>
      <c r="H24" s="28">
        <v>1525000</v>
      </c>
      <c r="I24" s="44">
        <v>1540000</v>
      </c>
    </row>
    <row r="25" spans="1:9" ht="18.75" x14ac:dyDescent="0.25">
      <c r="A25" s="61">
        <v>13000000</v>
      </c>
      <c r="B25" s="62"/>
      <c r="C25" s="62"/>
      <c r="D25" s="34" t="s">
        <v>47</v>
      </c>
      <c r="E25" s="28">
        <f>SUM(E26)</f>
        <v>-327071</v>
      </c>
      <c r="F25" s="28">
        <f>SUM(F26)</f>
        <v>431120</v>
      </c>
      <c r="G25" s="28">
        <f t="shared" ref="G25:I25" si="0">SUM(G26)</f>
        <v>1010000</v>
      </c>
      <c r="H25" s="28">
        <f t="shared" si="0"/>
        <v>1015000</v>
      </c>
      <c r="I25" s="44">
        <f t="shared" si="0"/>
        <v>1020000</v>
      </c>
    </row>
    <row r="26" spans="1:9" ht="54.75" customHeight="1" x14ac:dyDescent="0.2">
      <c r="A26" s="71">
        <v>13010200</v>
      </c>
      <c r="B26" s="72"/>
      <c r="C26" s="72"/>
      <c r="D26" s="33" t="s">
        <v>48</v>
      </c>
      <c r="E26" s="28">
        <v>-327071</v>
      </c>
      <c r="F26" s="28">
        <v>431120</v>
      </c>
      <c r="G26" s="28">
        <v>1010000</v>
      </c>
      <c r="H26" s="28">
        <v>1015000</v>
      </c>
      <c r="I26" s="44">
        <v>1020000</v>
      </c>
    </row>
    <row r="27" spans="1:9" ht="18.75" x14ac:dyDescent="0.25">
      <c r="A27" s="61">
        <v>14000000</v>
      </c>
      <c r="B27" s="62"/>
      <c r="C27" s="62"/>
      <c r="D27" s="34" t="s">
        <v>54</v>
      </c>
      <c r="E27" s="28">
        <f>SUM(E28,E30,E32)</f>
        <v>152331059</v>
      </c>
      <c r="F27" s="28">
        <f t="shared" ref="F27:I27" si="1">SUM(F28,F30,F32)</f>
        <v>168785920</v>
      </c>
      <c r="G27" s="28">
        <f t="shared" si="1"/>
        <v>166200000</v>
      </c>
      <c r="H27" s="28">
        <f t="shared" si="1"/>
        <v>169000000</v>
      </c>
      <c r="I27" s="44">
        <f t="shared" si="1"/>
        <v>171100000</v>
      </c>
    </row>
    <row r="28" spans="1:9" ht="24" customHeight="1" x14ac:dyDescent="0.3">
      <c r="A28" s="56">
        <v>14020000</v>
      </c>
      <c r="B28" s="57"/>
      <c r="C28" s="57"/>
      <c r="D28" s="5" t="s">
        <v>49</v>
      </c>
      <c r="E28" s="28">
        <f>SUM(E29)</f>
        <v>16224897</v>
      </c>
      <c r="F28" s="28">
        <f t="shared" ref="F28:I28" si="2">SUM(F29)</f>
        <v>17500000</v>
      </c>
      <c r="G28" s="28">
        <f t="shared" si="2"/>
        <v>18300000</v>
      </c>
      <c r="H28" s="28">
        <f t="shared" si="2"/>
        <v>18400000</v>
      </c>
      <c r="I28" s="44">
        <f t="shared" si="2"/>
        <v>18500000</v>
      </c>
    </row>
    <row r="29" spans="1:9" ht="20.25" customHeight="1" x14ac:dyDescent="0.3">
      <c r="A29" s="56">
        <v>14021900</v>
      </c>
      <c r="B29" s="57"/>
      <c r="C29" s="57"/>
      <c r="D29" s="5" t="s">
        <v>50</v>
      </c>
      <c r="E29" s="28">
        <v>16224897</v>
      </c>
      <c r="F29" s="28">
        <v>17500000</v>
      </c>
      <c r="G29" s="28">
        <v>18300000</v>
      </c>
      <c r="H29" s="28">
        <v>18400000</v>
      </c>
      <c r="I29" s="44">
        <v>18500000</v>
      </c>
    </row>
    <row r="30" spans="1:9" ht="37.5" x14ac:dyDescent="0.2">
      <c r="A30" s="71">
        <v>14030000</v>
      </c>
      <c r="B30" s="72"/>
      <c r="C30" s="72"/>
      <c r="D30" s="5" t="s">
        <v>51</v>
      </c>
      <c r="E30" s="28">
        <f>SUM(E31)</f>
        <v>56683965</v>
      </c>
      <c r="F30" s="28">
        <f t="shared" ref="F30:I30" si="3">SUM(F31)</f>
        <v>65500000</v>
      </c>
      <c r="G30" s="28">
        <f t="shared" si="3"/>
        <v>67800000</v>
      </c>
      <c r="H30" s="28">
        <f t="shared" si="3"/>
        <v>68500000</v>
      </c>
      <c r="I30" s="44">
        <f t="shared" si="3"/>
        <v>68600000</v>
      </c>
    </row>
    <row r="31" spans="1:9" ht="18.75" x14ac:dyDescent="0.2">
      <c r="A31" s="71">
        <v>14031900</v>
      </c>
      <c r="B31" s="72"/>
      <c r="C31" s="72"/>
      <c r="D31" s="5" t="s">
        <v>50</v>
      </c>
      <c r="E31" s="28">
        <v>56683965</v>
      </c>
      <c r="F31" s="28">
        <v>65500000</v>
      </c>
      <c r="G31" s="28">
        <v>67800000</v>
      </c>
      <c r="H31" s="28">
        <v>68500000</v>
      </c>
      <c r="I31" s="44">
        <v>68600000</v>
      </c>
    </row>
    <row r="32" spans="1:9" ht="37.5" x14ac:dyDescent="0.2">
      <c r="A32" s="71">
        <v>14040000</v>
      </c>
      <c r="B32" s="72"/>
      <c r="C32" s="72"/>
      <c r="D32" s="5" t="s">
        <v>52</v>
      </c>
      <c r="E32" s="28">
        <v>79422197</v>
      </c>
      <c r="F32" s="28">
        <v>85785920</v>
      </c>
      <c r="G32" s="28">
        <v>80100000</v>
      </c>
      <c r="H32" s="28">
        <v>82100000</v>
      </c>
      <c r="I32" s="44">
        <v>84000000</v>
      </c>
    </row>
    <row r="33" spans="1:9" ht="18.75" x14ac:dyDescent="0.3">
      <c r="A33" s="65">
        <v>18000000</v>
      </c>
      <c r="B33" s="66"/>
      <c r="C33" s="66"/>
      <c r="D33" s="35" t="s">
        <v>55</v>
      </c>
      <c r="E33" s="28">
        <f>SUM(E34,E45,E46,E49)</f>
        <v>503843845</v>
      </c>
      <c r="F33" s="28">
        <f>SUM(F34,F45,F46,F49)</f>
        <v>548075200</v>
      </c>
      <c r="G33" s="28">
        <f>SUM(G34,G45,G46,G49)</f>
        <v>662085000</v>
      </c>
      <c r="H33" s="28">
        <f>SUM(H34,H45,H46,H49)</f>
        <v>720750000</v>
      </c>
      <c r="I33" s="44">
        <f>SUM(I34,I45,I46,I49)</f>
        <v>765950000</v>
      </c>
    </row>
    <row r="34" spans="1:9" ht="18.75" x14ac:dyDescent="0.3">
      <c r="A34" s="56">
        <v>18010000</v>
      </c>
      <c r="B34" s="57"/>
      <c r="C34" s="57"/>
      <c r="D34" s="5" t="s">
        <v>58</v>
      </c>
      <c r="E34" s="28">
        <f>SUM(E35:E44)</f>
        <v>184952138</v>
      </c>
      <c r="F34" s="28">
        <f>SUM(F35:F44)</f>
        <v>191426520</v>
      </c>
      <c r="G34" s="28">
        <f>SUM(G35:G44)</f>
        <v>239000000</v>
      </c>
      <c r="H34" s="28">
        <f>SUM(H35:H44)</f>
        <v>244830000</v>
      </c>
      <c r="I34" s="44">
        <f>SUM(I35:I44)</f>
        <v>249650000</v>
      </c>
    </row>
    <row r="35" spans="1:9" ht="37.5" x14ac:dyDescent="0.2">
      <c r="A35" s="71">
        <v>18010100</v>
      </c>
      <c r="B35" s="72"/>
      <c r="C35" s="72"/>
      <c r="D35" s="19" t="s">
        <v>122</v>
      </c>
      <c r="E35" s="28">
        <v>188858</v>
      </c>
      <c r="F35" s="28">
        <v>253400</v>
      </c>
      <c r="G35" s="28">
        <v>285600</v>
      </c>
      <c r="H35" s="28">
        <v>301200</v>
      </c>
      <c r="I35" s="44">
        <v>311050</v>
      </c>
    </row>
    <row r="36" spans="1:9" ht="37.5" x14ac:dyDescent="0.2">
      <c r="A36" s="71">
        <v>18010200</v>
      </c>
      <c r="B36" s="72"/>
      <c r="C36" s="72"/>
      <c r="D36" s="19" t="s">
        <v>123</v>
      </c>
      <c r="E36" s="28">
        <v>12653909</v>
      </c>
      <c r="F36" s="28">
        <v>14364650</v>
      </c>
      <c r="G36" s="28">
        <v>18960520</v>
      </c>
      <c r="H36" s="28">
        <v>20426250</v>
      </c>
      <c r="I36" s="44">
        <v>22433730</v>
      </c>
    </row>
    <row r="37" spans="1:9" ht="37.5" x14ac:dyDescent="0.2">
      <c r="A37" s="71">
        <v>18010300</v>
      </c>
      <c r="B37" s="72"/>
      <c r="C37" s="72"/>
      <c r="D37" s="19" t="s">
        <v>124</v>
      </c>
      <c r="E37" s="28">
        <v>3570386</v>
      </c>
      <c r="F37" s="28">
        <v>2316000</v>
      </c>
      <c r="G37" s="28">
        <v>5150400</v>
      </c>
      <c r="H37" s="28">
        <v>6102400</v>
      </c>
      <c r="I37" s="44">
        <v>7005100</v>
      </c>
    </row>
    <row r="38" spans="1:9" ht="40.5" customHeight="1" x14ac:dyDescent="0.2">
      <c r="A38" s="71">
        <v>18010400</v>
      </c>
      <c r="B38" s="72"/>
      <c r="C38" s="72"/>
      <c r="D38" s="19" t="s">
        <v>125</v>
      </c>
      <c r="E38" s="28">
        <v>9233720</v>
      </c>
      <c r="F38" s="28">
        <v>12860800</v>
      </c>
      <c r="G38" s="28">
        <v>24553480</v>
      </c>
      <c r="H38" s="28">
        <v>26020150</v>
      </c>
      <c r="I38" s="44">
        <v>26850120</v>
      </c>
    </row>
    <row r="39" spans="1:9" ht="25.5" customHeight="1" x14ac:dyDescent="0.2">
      <c r="A39" s="71">
        <v>18010500</v>
      </c>
      <c r="B39" s="72"/>
      <c r="C39" s="72"/>
      <c r="D39" s="36" t="s">
        <v>126</v>
      </c>
      <c r="E39" s="28">
        <v>38219347</v>
      </c>
      <c r="F39" s="28">
        <v>31197900</v>
      </c>
      <c r="G39" s="28">
        <v>41560230</v>
      </c>
      <c r="H39" s="28">
        <v>41612500</v>
      </c>
      <c r="I39" s="44">
        <v>41620500</v>
      </c>
    </row>
    <row r="40" spans="1:9" ht="26.25" customHeight="1" x14ac:dyDescent="0.2">
      <c r="A40" s="71">
        <v>18010600</v>
      </c>
      <c r="B40" s="72"/>
      <c r="C40" s="72"/>
      <c r="D40" s="19" t="s">
        <v>127</v>
      </c>
      <c r="E40" s="28">
        <v>92511278</v>
      </c>
      <c r="F40" s="28">
        <v>99604000</v>
      </c>
      <c r="G40" s="28">
        <v>112350000</v>
      </c>
      <c r="H40" s="28">
        <v>112520110</v>
      </c>
      <c r="I40" s="44">
        <v>112750100</v>
      </c>
    </row>
    <row r="41" spans="1:9" ht="24.75" customHeight="1" x14ac:dyDescent="0.2">
      <c r="A41" s="71">
        <v>18010700</v>
      </c>
      <c r="B41" s="72"/>
      <c r="C41" s="72"/>
      <c r="D41" s="19" t="s">
        <v>128</v>
      </c>
      <c r="E41" s="28">
        <v>1836197</v>
      </c>
      <c r="F41" s="28">
        <v>2433200</v>
      </c>
      <c r="G41" s="28">
        <v>2500000</v>
      </c>
      <c r="H41" s="28">
        <v>2500000</v>
      </c>
      <c r="I41" s="44">
        <v>2500000</v>
      </c>
    </row>
    <row r="42" spans="1:9" ht="18.75" customHeight="1" x14ac:dyDescent="0.2">
      <c r="A42" s="71">
        <v>18010900</v>
      </c>
      <c r="B42" s="72"/>
      <c r="C42" s="72"/>
      <c r="D42" s="5" t="s">
        <v>129</v>
      </c>
      <c r="E42" s="28">
        <v>25577484</v>
      </c>
      <c r="F42" s="28">
        <v>27696570</v>
      </c>
      <c r="G42" s="28">
        <v>32139770</v>
      </c>
      <c r="H42" s="28">
        <v>33497390</v>
      </c>
      <c r="I42" s="44">
        <v>34179400</v>
      </c>
    </row>
    <row r="43" spans="1:9" ht="18.75" customHeight="1" x14ac:dyDescent="0.2">
      <c r="A43" s="71">
        <v>18011000</v>
      </c>
      <c r="B43" s="72"/>
      <c r="C43" s="72"/>
      <c r="D43" s="5" t="s">
        <v>130</v>
      </c>
      <c r="E43" s="28">
        <v>589804</v>
      </c>
      <c r="F43" s="28">
        <v>400000</v>
      </c>
      <c r="G43" s="28">
        <v>800000</v>
      </c>
      <c r="H43" s="28">
        <v>975000</v>
      </c>
      <c r="I43" s="44">
        <v>1055000</v>
      </c>
    </row>
    <row r="44" spans="1:9" ht="18.75" customHeight="1" x14ac:dyDescent="0.2">
      <c r="A44" s="71">
        <v>18011100</v>
      </c>
      <c r="B44" s="72"/>
      <c r="C44" s="72"/>
      <c r="D44" s="5" t="s">
        <v>131</v>
      </c>
      <c r="E44" s="28">
        <v>571155</v>
      </c>
      <c r="F44" s="28">
        <v>300000</v>
      </c>
      <c r="G44" s="28">
        <v>700000</v>
      </c>
      <c r="H44" s="28">
        <v>875000</v>
      </c>
      <c r="I44" s="44">
        <v>945000</v>
      </c>
    </row>
    <row r="45" spans="1:9" ht="18.75" customHeight="1" x14ac:dyDescent="0.3">
      <c r="A45" s="56" t="s">
        <v>57</v>
      </c>
      <c r="B45" s="57"/>
      <c r="C45" s="57"/>
      <c r="D45" s="5" t="s">
        <v>56</v>
      </c>
      <c r="E45" s="28">
        <v>19580</v>
      </c>
      <c r="F45" s="28">
        <v>0</v>
      </c>
      <c r="G45" s="28">
        <v>325000</v>
      </c>
      <c r="H45" s="28">
        <v>370000</v>
      </c>
      <c r="I45" s="44">
        <v>400000</v>
      </c>
    </row>
    <row r="46" spans="1:9" ht="18.75" customHeight="1" x14ac:dyDescent="0.3">
      <c r="A46" s="56">
        <v>180300000</v>
      </c>
      <c r="B46" s="57"/>
      <c r="C46" s="57"/>
      <c r="D46" s="5" t="s">
        <v>132</v>
      </c>
      <c r="E46" s="28">
        <f>SUM(E47:E48)</f>
        <v>337197</v>
      </c>
      <c r="F46" s="28">
        <f>SUM(F47:F48)</f>
        <v>410000</v>
      </c>
      <c r="G46" s="28">
        <f>SUM(G47:G48)</f>
        <v>650000</v>
      </c>
      <c r="H46" s="28">
        <f>SUM(H47:H48)</f>
        <v>675000</v>
      </c>
      <c r="I46" s="44">
        <f>SUM(I47:I48)</f>
        <v>700000</v>
      </c>
    </row>
    <row r="47" spans="1:9" ht="18.75" customHeight="1" x14ac:dyDescent="0.3">
      <c r="A47" s="56">
        <v>18030100</v>
      </c>
      <c r="B47" s="57"/>
      <c r="C47" s="57"/>
      <c r="D47" s="5" t="s">
        <v>133</v>
      </c>
      <c r="E47" s="28">
        <v>181318</v>
      </c>
      <c r="F47" s="28">
        <v>275000</v>
      </c>
      <c r="G47" s="28">
        <v>385500</v>
      </c>
      <c r="H47" s="28">
        <v>392110</v>
      </c>
      <c r="I47" s="44">
        <v>395000</v>
      </c>
    </row>
    <row r="48" spans="1:9" ht="18.75" x14ac:dyDescent="0.25">
      <c r="A48" s="69">
        <v>18030200</v>
      </c>
      <c r="B48" s="70"/>
      <c r="C48" s="70"/>
      <c r="D48" s="5" t="s">
        <v>134</v>
      </c>
      <c r="E48" s="28">
        <v>155879</v>
      </c>
      <c r="F48" s="28">
        <v>135000</v>
      </c>
      <c r="G48" s="28">
        <v>264500</v>
      </c>
      <c r="H48" s="28">
        <v>282890</v>
      </c>
      <c r="I48" s="44">
        <v>305000</v>
      </c>
    </row>
    <row r="49" spans="1:9" ht="18.75" x14ac:dyDescent="0.3">
      <c r="A49" s="56">
        <v>180500000</v>
      </c>
      <c r="B49" s="57"/>
      <c r="C49" s="57"/>
      <c r="D49" s="5" t="s">
        <v>59</v>
      </c>
      <c r="E49" s="28">
        <f>SUM(E50:E52)</f>
        <v>318534930</v>
      </c>
      <c r="F49" s="28">
        <f>SUM(F50:F52)</f>
        <v>356238680</v>
      </c>
      <c r="G49" s="28">
        <f>SUM(G50:G52)</f>
        <v>422110000</v>
      </c>
      <c r="H49" s="28">
        <f>SUM(H50:H52)</f>
        <v>474875000</v>
      </c>
      <c r="I49" s="44">
        <f>SUM(I50:I52)</f>
        <v>515200000</v>
      </c>
    </row>
    <row r="50" spans="1:9" ht="18.75" x14ac:dyDescent="0.3">
      <c r="A50" s="56">
        <v>180503000</v>
      </c>
      <c r="B50" s="57"/>
      <c r="C50" s="57"/>
      <c r="D50" s="5" t="s">
        <v>135</v>
      </c>
      <c r="E50" s="28">
        <v>63207386</v>
      </c>
      <c r="F50" s="28">
        <v>65570000</v>
      </c>
      <c r="G50" s="28">
        <v>67010250</v>
      </c>
      <c r="H50" s="28">
        <v>69115000</v>
      </c>
      <c r="I50" s="44">
        <v>71112500</v>
      </c>
    </row>
    <row r="51" spans="1:9" ht="18.75" x14ac:dyDescent="0.25">
      <c r="A51" s="69">
        <v>18050400</v>
      </c>
      <c r="B51" s="70"/>
      <c r="C51" s="70"/>
      <c r="D51" s="5" t="s">
        <v>136</v>
      </c>
      <c r="E51" s="28">
        <v>255306582</v>
      </c>
      <c r="F51" s="28">
        <v>286657510</v>
      </c>
      <c r="G51" s="28">
        <v>350949550</v>
      </c>
      <c r="H51" s="28">
        <v>401560000</v>
      </c>
      <c r="I51" s="44">
        <v>439852500</v>
      </c>
    </row>
    <row r="52" spans="1:9" ht="56.25" x14ac:dyDescent="0.3">
      <c r="A52" s="56">
        <v>18050500</v>
      </c>
      <c r="B52" s="57"/>
      <c r="C52" s="57"/>
      <c r="D52" s="5" t="s">
        <v>115</v>
      </c>
      <c r="E52" s="28">
        <v>20962</v>
      </c>
      <c r="F52" s="28">
        <v>4011170</v>
      </c>
      <c r="G52" s="28">
        <v>4150200</v>
      </c>
      <c r="H52" s="28">
        <v>4200000</v>
      </c>
      <c r="I52" s="44">
        <v>4235000</v>
      </c>
    </row>
    <row r="53" spans="1:9" ht="18.75" x14ac:dyDescent="0.3">
      <c r="A53" s="65">
        <v>20000000</v>
      </c>
      <c r="B53" s="66"/>
      <c r="C53" s="66"/>
      <c r="D53" s="29" t="s">
        <v>19</v>
      </c>
      <c r="E53" s="28">
        <f>SUM(E56,E55,E57,E63,E72)</f>
        <v>52144253.740000002</v>
      </c>
      <c r="F53" s="28">
        <f>SUM(F56,F55,F57,F63,F72)</f>
        <v>42281167</v>
      </c>
      <c r="G53" s="28">
        <f t="shared" ref="G53:I53" si="4">SUM(G56,G55,G57,G63,G72)</f>
        <v>42450000</v>
      </c>
      <c r="H53" s="28">
        <f t="shared" si="4"/>
        <v>43455000</v>
      </c>
      <c r="I53" s="44">
        <f t="shared" si="4"/>
        <v>44350000</v>
      </c>
    </row>
    <row r="54" spans="1:9" ht="18.75" x14ac:dyDescent="0.25">
      <c r="A54" s="61">
        <v>21000000</v>
      </c>
      <c r="B54" s="62"/>
      <c r="C54" s="62"/>
      <c r="D54" s="34" t="s">
        <v>60</v>
      </c>
      <c r="E54" s="28">
        <f>SUM(E55:E56)</f>
        <v>4727175</v>
      </c>
      <c r="F54" s="28">
        <f>SUM(F55:F56)</f>
        <v>3002000</v>
      </c>
      <c r="G54" s="28">
        <f t="shared" ref="G54:I54" si="5">SUM(G55:G56)</f>
        <v>1750000</v>
      </c>
      <c r="H54" s="28">
        <f t="shared" si="5"/>
        <v>1815000</v>
      </c>
      <c r="I54" s="44">
        <f t="shared" si="5"/>
        <v>1900000</v>
      </c>
    </row>
    <row r="55" spans="1:9" ht="37.5" x14ac:dyDescent="0.3">
      <c r="A55" s="56">
        <v>21010300</v>
      </c>
      <c r="B55" s="57"/>
      <c r="C55" s="57"/>
      <c r="D55" s="5" t="s">
        <v>61</v>
      </c>
      <c r="E55" s="28">
        <v>1224864</v>
      </c>
      <c r="F55" s="28">
        <v>1502000</v>
      </c>
      <c r="G55" s="28">
        <v>750000</v>
      </c>
      <c r="H55" s="28">
        <v>815000</v>
      </c>
      <c r="I55" s="44">
        <v>900000</v>
      </c>
    </row>
    <row r="56" spans="1:9" ht="18.75" x14ac:dyDescent="0.3">
      <c r="A56" s="56">
        <v>21050000</v>
      </c>
      <c r="B56" s="57"/>
      <c r="C56" s="57"/>
      <c r="D56" s="5" t="s">
        <v>62</v>
      </c>
      <c r="E56" s="28">
        <v>3502311</v>
      </c>
      <c r="F56" s="28">
        <v>1500000</v>
      </c>
      <c r="G56" s="28">
        <v>1000000</v>
      </c>
      <c r="H56" s="28">
        <v>1000000</v>
      </c>
      <c r="I56" s="44">
        <v>1000000</v>
      </c>
    </row>
    <row r="57" spans="1:9" ht="18.75" x14ac:dyDescent="0.25">
      <c r="A57" s="61">
        <v>21080000</v>
      </c>
      <c r="B57" s="62"/>
      <c r="C57" s="62"/>
      <c r="D57" s="37" t="s">
        <v>63</v>
      </c>
      <c r="E57" s="28">
        <f>SUM(E58:E62)</f>
        <v>11312111</v>
      </c>
      <c r="F57" s="28">
        <f>SUM(F58:F62)</f>
        <v>10287204</v>
      </c>
      <c r="G57" s="28">
        <f t="shared" ref="G57:I57" si="6">SUM(G58:G62)</f>
        <v>10750000</v>
      </c>
      <c r="H57" s="28">
        <f t="shared" si="6"/>
        <v>10960000</v>
      </c>
      <c r="I57" s="44">
        <f t="shared" si="6"/>
        <v>11275000</v>
      </c>
    </row>
    <row r="58" spans="1:9" ht="18.75" x14ac:dyDescent="0.3">
      <c r="A58" s="67">
        <v>21080500</v>
      </c>
      <c r="B58" s="68"/>
      <c r="C58" s="68"/>
      <c r="D58" s="5" t="s">
        <v>63</v>
      </c>
      <c r="E58" s="28">
        <v>13830</v>
      </c>
      <c r="F58" s="28">
        <v>0</v>
      </c>
      <c r="G58" s="28">
        <v>0</v>
      </c>
      <c r="H58" s="28">
        <v>0</v>
      </c>
      <c r="I58" s="44">
        <v>0</v>
      </c>
    </row>
    <row r="59" spans="1:9" ht="65.25" customHeight="1" x14ac:dyDescent="0.3">
      <c r="A59" s="56">
        <v>21080900</v>
      </c>
      <c r="B59" s="57"/>
      <c r="C59" s="57"/>
      <c r="D59" s="5" t="s">
        <v>64</v>
      </c>
      <c r="E59" s="28">
        <v>36786</v>
      </c>
      <c r="F59" s="28"/>
      <c r="G59" s="28"/>
      <c r="H59" s="28"/>
      <c r="I59" s="44"/>
    </row>
    <row r="60" spans="1:9" ht="18.75" x14ac:dyDescent="0.3">
      <c r="A60" s="56">
        <v>21081100</v>
      </c>
      <c r="B60" s="57"/>
      <c r="C60" s="57"/>
      <c r="D60" s="5" t="s">
        <v>65</v>
      </c>
      <c r="E60" s="28">
        <v>487568</v>
      </c>
      <c r="F60" s="28">
        <v>507204</v>
      </c>
      <c r="G60" s="28">
        <v>510000</v>
      </c>
      <c r="H60" s="28">
        <v>530000</v>
      </c>
      <c r="I60" s="44">
        <v>545000</v>
      </c>
    </row>
    <row r="61" spans="1:9" ht="45.75" customHeight="1" x14ac:dyDescent="0.3">
      <c r="A61" s="56">
        <v>21081500</v>
      </c>
      <c r="B61" s="57"/>
      <c r="C61" s="57"/>
      <c r="D61" s="5" t="s">
        <v>66</v>
      </c>
      <c r="E61" s="28">
        <v>796575</v>
      </c>
      <c r="F61" s="28">
        <v>800000</v>
      </c>
      <c r="G61" s="28">
        <v>740000</v>
      </c>
      <c r="H61" s="28">
        <v>780000</v>
      </c>
      <c r="I61" s="44">
        <v>840000</v>
      </c>
    </row>
    <row r="62" spans="1:9" ht="18.75" x14ac:dyDescent="0.3">
      <c r="A62" s="56">
        <v>21081700</v>
      </c>
      <c r="B62" s="57"/>
      <c r="C62" s="57"/>
      <c r="D62" s="5" t="s">
        <v>67</v>
      </c>
      <c r="E62" s="28">
        <v>9977352</v>
      </c>
      <c r="F62" s="28">
        <v>8980000</v>
      </c>
      <c r="G62" s="28">
        <v>9500000</v>
      </c>
      <c r="H62" s="28">
        <v>9650000</v>
      </c>
      <c r="I62" s="44">
        <v>9890000</v>
      </c>
    </row>
    <row r="63" spans="1:9" ht="31.5" x14ac:dyDescent="0.25">
      <c r="A63" s="61">
        <v>22000000</v>
      </c>
      <c r="B63" s="62"/>
      <c r="C63" s="62"/>
      <c r="D63" s="34" t="s">
        <v>68</v>
      </c>
      <c r="E63" s="28">
        <f>SUM(E64,E68,E69)</f>
        <v>29296519</v>
      </c>
      <c r="F63" s="28">
        <f>SUM(F64,F68,F69)</f>
        <v>26991975</v>
      </c>
      <c r="G63" s="28">
        <f>SUM(G64,G68,G69)</f>
        <v>28200000</v>
      </c>
      <c r="H63" s="28">
        <f>SUM(H64,H68,H69)</f>
        <v>29000000</v>
      </c>
      <c r="I63" s="44">
        <f>SUM(I64,I68,I69)</f>
        <v>29530000</v>
      </c>
    </row>
    <row r="64" spans="1:9" ht="18.75" x14ac:dyDescent="0.25">
      <c r="A64" s="61">
        <v>22010000</v>
      </c>
      <c r="B64" s="62"/>
      <c r="C64" s="62"/>
      <c r="D64" s="34" t="s">
        <v>69</v>
      </c>
      <c r="E64" s="28">
        <f>SUM(E65:E67)</f>
        <v>18333157</v>
      </c>
      <c r="F64" s="28">
        <f>SUM(F65:F67)</f>
        <v>17980115</v>
      </c>
      <c r="G64" s="28">
        <f>SUM(G65:G67)</f>
        <v>20500000</v>
      </c>
      <c r="H64" s="28">
        <f>SUM(H65:H67)</f>
        <v>21200000</v>
      </c>
      <c r="I64" s="44">
        <f>SUM(I65:I67)</f>
        <v>21500000</v>
      </c>
    </row>
    <row r="65" spans="1:9" ht="37.5" x14ac:dyDescent="0.25">
      <c r="A65" s="69">
        <v>22010300</v>
      </c>
      <c r="B65" s="70"/>
      <c r="C65" s="70"/>
      <c r="D65" s="4" t="s">
        <v>137</v>
      </c>
      <c r="E65" s="28">
        <v>1060508</v>
      </c>
      <c r="F65" s="28">
        <v>1000000</v>
      </c>
      <c r="G65" s="28">
        <v>1200000</v>
      </c>
      <c r="H65" s="28">
        <v>1275000</v>
      </c>
      <c r="I65" s="44">
        <v>1300000</v>
      </c>
    </row>
    <row r="66" spans="1:9" ht="18.75" x14ac:dyDescent="0.25">
      <c r="A66" s="69">
        <v>22012500</v>
      </c>
      <c r="B66" s="70"/>
      <c r="C66" s="70"/>
      <c r="D66" s="5" t="s">
        <v>138</v>
      </c>
      <c r="E66" s="28">
        <v>15938863</v>
      </c>
      <c r="F66" s="28">
        <v>15452415</v>
      </c>
      <c r="G66" s="28">
        <v>17685000</v>
      </c>
      <c r="H66" s="28">
        <v>18239550</v>
      </c>
      <c r="I66" s="44">
        <v>18500000</v>
      </c>
    </row>
    <row r="67" spans="1:9" ht="37.5" x14ac:dyDescent="0.3">
      <c r="A67" s="56">
        <v>22012600</v>
      </c>
      <c r="B67" s="57"/>
      <c r="C67" s="57"/>
      <c r="D67" s="4" t="s">
        <v>139</v>
      </c>
      <c r="E67" s="28">
        <v>1333786</v>
      </c>
      <c r="F67" s="28">
        <v>1527700</v>
      </c>
      <c r="G67" s="28">
        <v>1615000</v>
      </c>
      <c r="H67" s="28">
        <v>1685450</v>
      </c>
      <c r="I67" s="44">
        <v>1700000</v>
      </c>
    </row>
    <row r="68" spans="1:9" ht="37.5" x14ac:dyDescent="0.3">
      <c r="A68" s="56">
        <v>22080400</v>
      </c>
      <c r="B68" s="57"/>
      <c r="C68" s="57"/>
      <c r="D68" s="5" t="s">
        <v>70</v>
      </c>
      <c r="E68" s="28">
        <v>10491844</v>
      </c>
      <c r="F68" s="28">
        <v>8500000</v>
      </c>
      <c r="G68" s="28">
        <v>7250000</v>
      </c>
      <c r="H68" s="28">
        <v>7500000</v>
      </c>
      <c r="I68" s="44">
        <v>7815000</v>
      </c>
    </row>
    <row r="69" spans="1:9" ht="18.75" x14ac:dyDescent="0.3">
      <c r="A69" s="65">
        <v>22090000</v>
      </c>
      <c r="B69" s="66"/>
      <c r="C69" s="66"/>
      <c r="D69" s="20" t="s">
        <v>71</v>
      </c>
      <c r="E69" s="28">
        <f>SUM(E70:E71)</f>
        <v>471518</v>
      </c>
      <c r="F69" s="28">
        <f>SUM(F70:F71)</f>
        <v>511860</v>
      </c>
      <c r="G69" s="28">
        <f>SUM(G70:G71)</f>
        <v>450000</v>
      </c>
      <c r="H69" s="28">
        <f>SUM(H70:H71)</f>
        <v>300000</v>
      </c>
      <c r="I69" s="44">
        <f>SUM(I70:I71)</f>
        <v>215000</v>
      </c>
    </row>
    <row r="70" spans="1:9" ht="38.25" customHeight="1" x14ac:dyDescent="0.3">
      <c r="A70" s="56">
        <v>22090100</v>
      </c>
      <c r="B70" s="57"/>
      <c r="C70" s="57"/>
      <c r="D70" s="19" t="s">
        <v>140</v>
      </c>
      <c r="E70" s="28">
        <v>351062</v>
      </c>
      <c r="F70" s="28">
        <v>400260</v>
      </c>
      <c r="G70" s="28">
        <v>350000</v>
      </c>
      <c r="H70" s="28">
        <v>200000</v>
      </c>
      <c r="I70" s="44">
        <v>130000</v>
      </c>
    </row>
    <row r="71" spans="1:9" ht="37.5" x14ac:dyDescent="0.3">
      <c r="A71" s="56">
        <v>22090400</v>
      </c>
      <c r="B71" s="57"/>
      <c r="C71" s="57"/>
      <c r="D71" s="19" t="s">
        <v>141</v>
      </c>
      <c r="E71" s="28">
        <v>120456</v>
      </c>
      <c r="F71" s="28">
        <v>111600</v>
      </c>
      <c r="G71" s="28">
        <v>100000</v>
      </c>
      <c r="H71" s="28">
        <v>100000</v>
      </c>
      <c r="I71" s="44">
        <v>85000</v>
      </c>
    </row>
    <row r="72" spans="1:9" ht="18.75" x14ac:dyDescent="0.25">
      <c r="A72" s="61">
        <v>24000000</v>
      </c>
      <c r="B72" s="62"/>
      <c r="C72" s="62"/>
      <c r="D72" s="34" t="s">
        <v>72</v>
      </c>
      <c r="E72" s="28">
        <f>SUM(E74,E73)</f>
        <v>6808448.7400000002</v>
      </c>
      <c r="F72" s="28">
        <f>SUM(F74,F73)</f>
        <v>1999988</v>
      </c>
      <c r="G72" s="28">
        <f t="shared" ref="G72:I72" si="7">SUM(G74,G73)</f>
        <v>1750000</v>
      </c>
      <c r="H72" s="28">
        <f t="shared" si="7"/>
        <v>1680000</v>
      </c>
      <c r="I72" s="44">
        <f t="shared" si="7"/>
        <v>1645000</v>
      </c>
    </row>
    <row r="73" spans="1:9" ht="18.75" x14ac:dyDescent="0.25">
      <c r="A73" s="69">
        <v>24060300</v>
      </c>
      <c r="B73" s="70"/>
      <c r="C73" s="70"/>
      <c r="D73" s="5" t="s">
        <v>63</v>
      </c>
      <c r="E73" s="1">
        <v>4390164.45</v>
      </c>
      <c r="F73" s="28">
        <v>999988</v>
      </c>
      <c r="G73" s="28">
        <v>1000000</v>
      </c>
      <c r="H73" s="28">
        <v>1000000</v>
      </c>
      <c r="I73" s="44">
        <v>1000000</v>
      </c>
    </row>
    <row r="74" spans="1:9" ht="131.25" x14ac:dyDescent="0.25">
      <c r="A74" s="69">
        <v>24062200</v>
      </c>
      <c r="B74" s="70"/>
      <c r="C74" s="70"/>
      <c r="D74" s="5" t="s">
        <v>73</v>
      </c>
      <c r="E74" s="28">
        <v>2418284.29</v>
      </c>
      <c r="F74" s="28">
        <v>1000000</v>
      </c>
      <c r="G74" s="28">
        <v>750000</v>
      </c>
      <c r="H74" s="28">
        <v>680000</v>
      </c>
      <c r="I74" s="44">
        <v>645000</v>
      </c>
    </row>
    <row r="75" spans="1:9" ht="18.75" x14ac:dyDescent="0.25">
      <c r="A75" s="61" t="s">
        <v>20</v>
      </c>
      <c r="B75" s="62"/>
      <c r="C75" s="62"/>
      <c r="D75" s="30" t="s">
        <v>21</v>
      </c>
      <c r="E75" s="28">
        <f>SUM(E76)</f>
        <v>23302</v>
      </c>
      <c r="F75" s="28">
        <f>SUM(F76)</f>
        <v>25000</v>
      </c>
      <c r="G75" s="28">
        <f t="shared" ref="G75:I75" si="8">SUM(G76)</f>
        <v>25000</v>
      </c>
      <c r="H75" s="28">
        <f t="shared" si="8"/>
        <v>30000</v>
      </c>
      <c r="I75" s="44">
        <f t="shared" si="8"/>
        <v>35000</v>
      </c>
    </row>
    <row r="76" spans="1:9" ht="70.5" customHeight="1" x14ac:dyDescent="0.3">
      <c r="A76" s="67">
        <v>31010000</v>
      </c>
      <c r="B76" s="68"/>
      <c r="C76" s="68"/>
      <c r="D76" s="5" t="s">
        <v>74</v>
      </c>
      <c r="E76" s="28">
        <v>23302</v>
      </c>
      <c r="F76" s="28">
        <v>25000</v>
      </c>
      <c r="G76" s="28">
        <v>25000</v>
      </c>
      <c r="H76" s="28">
        <v>30000</v>
      </c>
      <c r="I76" s="44">
        <v>35000</v>
      </c>
    </row>
    <row r="77" spans="1:9" ht="20.25" x14ac:dyDescent="0.3">
      <c r="A77" s="56" t="s">
        <v>1</v>
      </c>
      <c r="B77" s="57"/>
      <c r="C77" s="57"/>
      <c r="D77" s="27" t="s">
        <v>22</v>
      </c>
      <c r="E77" s="28">
        <f t="shared" ref="E77:F77" si="9">SUM(E78,E83,E91,E97)</f>
        <v>148712975</v>
      </c>
      <c r="F77" s="28">
        <f t="shared" si="9"/>
        <v>171753340</v>
      </c>
      <c r="G77" s="28">
        <f>SUM(G78,G83,G91,G97)</f>
        <v>186909492</v>
      </c>
      <c r="H77" s="28">
        <f t="shared" ref="H77:I77" si="10">SUM(H78,H83,H91,H97)</f>
        <v>198744353</v>
      </c>
      <c r="I77" s="44">
        <f t="shared" si="10"/>
        <v>209532004</v>
      </c>
    </row>
    <row r="78" spans="1:9" ht="19.5" x14ac:dyDescent="0.35">
      <c r="A78" s="65" t="s">
        <v>23</v>
      </c>
      <c r="B78" s="66"/>
      <c r="C78" s="66"/>
      <c r="D78" s="38" t="s">
        <v>18</v>
      </c>
      <c r="E78" s="28">
        <f>SUM(E79)</f>
        <v>805286</v>
      </c>
      <c r="F78" s="28">
        <f>SUM(F79)</f>
        <v>630900</v>
      </c>
      <c r="G78" s="28">
        <f>SUM(G79)</f>
        <v>850000</v>
      </c>
      <c r="H78" s="28">
        <f>SUM(H79)</f>
        <v>975000</v>
      </c>
      <c r="I78" s="44">
        <f>SUM(I79)</f>
        <v>1015000</v>
      </c>
    </row>
    <row r="79" spans="1:9" ht="18.75" x14ac:dyDescent="0.3">
      <c r="A79" s="65">
        <v>19010000</v>
      </c>
      <c r="B79" s="66"/>
      <c r="C79" s="66"/>
      <c r="D79" s="29" t="s">
        <v>75</v>
      </c>
      <c r="E79" s="28">
        <f>SUM(E80:E82)</f>
        <v>805286</v>
      </c>
      <c r="F79" s="28">
        <f>SUM(F80:F82)</f>
        <v>630900</v>
      </c>
      <c r="G79" s="28">
        <f>SUM(G80:G82)</f>
        <v>850000</v>
      </c>
      <c r="H79" s="28">
        <f>SUM(H80:H82)</f>
        <v>975000</v>
      </c>
      <c r="I79" s="44">
        <f>SUM(I80:I82)</f>
        <v>1015000</v>
      </c>
    </row>
    <row r="80" spans="1:9" ht="37.5" x14ac:dyDescent="0.3">
      <c r="A80" s="56">
        <v>19010100</v>
      </c>
      <c r="B80" s="57"/>
      <c r="C80" s="57"/>
      <c r="D80" s="4" t="s">
        <v>142</v>
      </c>
      <c r="E80" s="28">
        <v>237984</v>
      </c>
      <c r="F80" s="28">
        <v>255750</v>
      </c>
      <c r="G80" s="28">
        <v>300120</v>
      </c>
      <c r="H80" s="28">
        <v>320580</v>
      </c>
      <c r="I80" s="44">
        <v>335950</v>
      </c>
    </row>
    <row r="81" spans="1:9" ht="37.5" x14ac:dyDescent="0.3">
      <c r="A81" s="56">
        <v>19010200</v>
      </c>
      <c r="B81" s="57"/>
      <c r="C81" s="57"/>
      <c r="D81" s="4" t="s">
        <v>143</v>
      </c>
      <c r="E81" s="28">
        <v>129269</v>
      </c>
      <c r="F81" s="28">
        <v>120000</v>
      </c>
      <c r="G81" s="28">
        <v>155200</v>
      </c>
      <c r="H81" s="28">
        <v>185900</v>
      </c>
      <c r="I81" s="44">
        <v>198560</v>
      </c>
    </row>
    <row r="82" spans="1:9" ht="56.25" x14ac:dyDescent="0.3">
      <c r="A82" s="56">
        <v>19010300</v>
      </c>
      <c r="B82" s="57"/>
      <c r="C82" s="57"/>
      <c r="D82" s="4" t="s">
        <v>144</v>
      </c>
      <c r="E82" s="28">
        <v>438033</v>
      </c>
      <c r="F82" s="28">
        <v>255150</v>
      </c>
      <c r="G82" s="28">
        <v>394680</v>
      </c>
      <c r="H82" s="28">
        <v>468520</v>
      </c>
      <c r="I82" s="44">
        <v>480490</v>
      </c>
    </row>
    <row r="83" spans="1:9" ht="19.5" x14ac:dyDescent="0.35">
      <c r="A83" s="65" t="s">
        <v>24</v>
      </c>
      <c r="B83" s="66"/>
      <c r="C83" s="66"/>
      <c r="D83" s="38" t="s">
        <v>19</v>
      </c>
      <c r="E83" s="28">
        <f>SUM(E84:E88)</f>
        <v>117333589</v>
      </c>
      <c r="F83" s="28">
        <f>SUM(F84:F88)</f>
        <v>160948897</v>
      </c>
      <c r="G83" s="28">
        <f t="shared" ref="G83:I83" si="11">SUM(G84:G88)</f>
        <v>165259492</v>
      </c>
      <c r="H83" s="28">
        <f t="shared" si="11"/>
        <v>175989353</v>
      </c>
      <c r="I83" s="44">
        <f t="shared" si="11"/>
        <v>185292004</v>
      </c>
    </row>
    <row r="84" spans="1:9" ht="37.5" x14ac:dyDescent="0.3">
      <c r="A84" s="65" t="s">
        <v>106</v>
      </c>
      <c r="B84" s="66"/>
      <c r="C84" s="66"/>
      <c r="D84" s="5" t="s">
        <v>105</v>
      </c>
      <c r="E84" s="28">
        <v>49975</v>
      </c>
      <c r="F84" s="28"/>
      <c r="G84" s="28"/>
      <c r="H84" s="28"/>
      <c r="I84" s="44"/>
    </row>
    <row r="85" spans="1:9" ht="18.75" x14ac:dyDescent="0.3">
      <c r="A85" s="65">
        <v>24060000</v>
      </c>
      <c r="B85" s="66"/>
      <c r="C85" s="66"/>
      <c r="D85" s="5" t="s">
        <v>63</v>
      </c>
      <c r="E85" s="28">
        <v>12804</v>
      </c>
      <c r="F85" s="28"/>
      <c r="G85" s="28"/>
      <c r="H85" s="28"/>
      <c r="I85" s="44"/>
    </row>
    <row r="86" spans="1:9" ht="37.5" x14ac:dyDescent="0.3">
      <c r="A86" s="65">
        <v>24110700</v>
      </c>
      <c r="B86" s="66"/>
      <c r="C86" s="66"/>
      <c r="D86" s="5" t="s">
        <v>100</v>
      </c>
      <c r="E86" s="28">
        <v>0</v>
      </c>
      <c r="F86" s="28">
        <v>12</v>
      </c>
      <c r="G86" s="28">
        <v>12</v>
      </c>
      <c r="H86" s="28">
        <v>12</v>
      </c>
      <c r="I86" s="44">
        <v>12</v>
      </c>
    </row>
    <row r="87" spans="1:9" ht="37.5" x14ac:dyDescent="0.3">
      <c r="A87" s="65">
        <v>24170000</v>
      </c>
      <c r="B87" s="66"/>
      <c r="C87" s="66"/>
      <c r="D87" s="5" t="s">
        <v>101</v>
      </c>
      <c r="E87" s="28">
        <v>16035329</v>
      </c>
      <c r="F87" s="28">
        <v>5000000</v>
      </c>
      <c r="G87" s="28">
        <v>0</v>
      </c>
      <c r="H87" s="28">
        <v>0</v>
      </c>
      <c r="I87" s="44">
        <v>0</v>
      </c>
    </row>
    <row r="88" spans="1:9" ht="18.75" x14ac:dyDescent="0.25">
      <c r="A88" s="61">
        <v>25000000</v>
      </c>
      <c r="B88" s="62"/>
      <c r="C88" s="62"/>
      <c r="D88" s="34" t="s">
        <v>76</v>
      </c>
      <c r="E88" s="28">
        <f>SUM(E89,E90)</f>
        <v>101235481</v>
      </c>
      <c r="F88" s="28">
        <f>SUM(F89,F90)</f>
        <v>155948885</v>
      </c>
      <c r="G88" s="28">
        <f t="shared" ref="G88:I88" si="12">SUM(G89,G90)</f>
        <v>165259480</v>
      </c>
      <c r="H88" s="28">
        <f t="shared" si="12"/>
        <v>175989341</v>
      </c>
      <c r="I88" s="44">
        <f t="shared" si="12"/>
        <v>185291992</v>
      </c>
    </row>
    <row r="89" spans="1:9" ht="37.5" x14ac:dyDescent="0.3">
      <c r="A89" s="67">
        <v>25010000</v>
      </c>
      <c r="B89" s="68"/>
      <c r="C89" s="68"/>
      <c r="D89" s="5" t="s">
        <v>77</v>
      </c>
      <c r="E89" s="28">
        <v>92874286</v>
      </c>
      <c r="F89" s="28">
        <v>155948885</v>
      </c>
      <c r="G89" s="28">
        <v>165259480</v>
      </c>
      <c r="H89" s="28">
        <v>175989341</v>
      </c>
      <c r="I89" s="44">
        <v>185291992</v>
      </c>
    </row>
    <row r="90" spans="1:9" ht="18.75" x14ac:dyDescent="0.3">
      <c r="A90" s="67">
        <v>25020000</v>
      </c>
      <c r="B90" s="68"/>
      <c r="C90" s="68"/>
      <c r="D90" s="5" t="s">
        <v>78</v>
      </c>
      <c r="E90" s="28">
        <v>8361195</v>
      </c>
      <c r="F90" s="28"/>
      <c r="G90" s="28"/>
      <c r="H90" s="28"/>
      <c r="I90" s="44"/>
    </row>
    <row r="91" spans="1:9" ht="18.75" x14ac:dyDescent="0.3">
      <c r="A91" s="65" t="s">
        <v>20</v>
      </c>
      <c r="B91" s="66"/>
      <c r="C91" s="66"/>
      <c r="D91" s="29" t="s">
        <v>21</v>
      </c>
      <c r="E91" s="28">
        <f>SUM(E92,E94)</f>
        <v>26966902</v>
      </c>
      <c r="F91" s="28">
        <f>SUM(F92,F94)</f>
        <v>5972343</v>
      </c>
      <c r="G91" s="28">
        <f t="shared" ref="G91:I91" si="13">SUM(G92,G94)</f>
        <v>13700000</v>
      </c>
      <c r="H91" s="28">
        <f t="shared" si="13"/>
        <v>14280000</v>
      </c>
      <c r="I91" s="44">
        <f t="shared" si="13"/>
        <v>15220000</v>
      </c>
    </row>
    <row r="92" spans="1:9" ht="18.75" x14ac:dyDescent="0.25">
      <c r="A92" s="61">
        <v>31000000</v>
      </c>
      <c r="B92" s="62"/>
      <c r="C92" s="62"/>
      <c r="D92" s="30" t="s">
        <v>79</v>
      </c>
      <c r="E92" s="28">
        <f>SUM(E93)</f>
        <v>0</v>
      </c>
      <c r="F92" s="28">
        <f>SUM(F93)</f>
        <v>435000</v>
      </c>
      <c r="G92" s="28">
        <f t="shared" ref="G92:I92" si="14">SUM(G93)</f>
        <v>3700000</v>
      </c>
      <c r="H92" s="28">
        <f t="shared" si="14"/>
        <v>3780000</v>
      </c>
      <c r="I92" s="44">
        <f t="shared" si="14"/>
        <v>4020000</v>
      </c>
    </row>
    <row r="93" spans="1:9" ht="37.5" x14ac:dyDescent="0.3">
      <c r="A93" s="67">
        <v>3103000</v>
      </c>
      <c r="B93" s="68"/>
      <c r="C93" s="68"/>
      <c r="D93" s="5" t="s">
        <v>80</v>
      </c>
      <c r="E93" s="28">
        <v>0</v>
      </c>
      <c r="F93" s="28">
        <v>435000</v>
      </c>
      <c r="G93" s="28">
        <v>3700000</v>
      </c>
      <c r="H93" s="28">
        <v>3780000</v>
      </c>
      <c r="I93" s="44">
        <v>4020000</v>
      </c>
    </row>
    <row r="94" spans="1:9" ht="18.75" x14ac:dyDescent="0.25">
      <c r="A94" s="61">
        <v>33000000</v>
      </c>
      <c r="B94" s="62"/>
      <c r="C94" s="62"/>
      <c r="D94" s="34" t="s">
        <v>81</v>
      </c>
      <c r="E94" s="28">
        <f>SUM(E95,E96)</f>
        <v>26966902</v>
      </c>
      <c r="F94" s="28">
        <f>SUM(F95,F96)</f>
        <v>5537343</v>
      </c>
      <c r="G94" s="28">
        <f t="shared" ref="G94:I94" si="15">SUM(G95,G96)</f>
        <v>10000000</v>
      </c>
      <c r="H94" s="28">
        <f t="shared" si="15"/>
        <v>10500000</v>
      </c>
      <c r="I94" s="44">
        <f t="shared" si="15"/>
        <v>11200000</v>
      </c>
    </row>
    <row r="95" spans="1:9" ht="57.75" customHeight="1" x14ac:dyDescent="0.25">
      <c r="A95" s="63">
        <v>33010100</v>
      </c>
      <c r="B95" s="64"/>
      <c r="C95" s="64"/>
      <c r="D95" s="5" t="s">
        <v>82</v>
      </c>
      <c r="E95" s="28">
        <v>26688895</v>
      </c>
      <c r="F95" s="28">
        <v>4277846</v>
      </c>
      <c r="G95" s="28">
        <v>8500000</v>
      </c>
      <c r="H95" s="28">
        <v>9000000</v>
      </c>
      <c r="I95" s="44">
        <v>9700000</v>
      </c>
    </row>
    <row r="96" spans="1:9" ht="75" x14ac:dyDescent="0.25">
      <c r="A96" s="63">
        <v>33010200</v>
      </c>
      <c r="B96" s="64"/>
      <c r="C96" s="64"/>
      <c r="D96" s="5" t="s">
        <v>83</v>
      </c>
      <c r="E96" s="28">
        <v>278007</v>
      </c>
      <c r="F96" s="28">
        <v>1259497</v>
      </c>
      <c r="G96" s="28">
        <v>1500000</v>
      </c>
      <c r="H96" s="28">
        <v>1500000</v>
      </c>
      <c r="I96" s="44">
        <v>1500000</v>
      </c>
    </row>
    <row r="97" spans="1:9" ht="18.75" x14ac:dyDescent="0.3">
      <c r="A97" s="65" t="s">
        <v>25</v>
      </c>
      <c r="B97" s="66"/>
      <c r="C97" s="66"/>
      <c r="D97" s="29" t="s">
        <v>26</v>
      </c>
      <c r="E97" s="28">
        <f>SUM(E98)</f>
        <v>3607198</v>
      </c>
      <c r="F97" s="28">
        <f>SUM(F98)</f>
        <v>4201200</v>
      </c>
      <c r="G97" s="28">
        <f t="shared" ref="G97:I97" si="16">SUM(G98)</f>
        <v>7100000</v>
      </c>
      <c r="H97" s="28">
        <f t="shared" si="16"/>
        <v>7500000</v>
      </c>
      <c r="I97" s="44">
        <f t="shared" si="16"/>
        <v>8005000</v>
      </c>
    </row>
    <row r="98" spans="1:9" ht="58.5" customHeight="1" x14ac:dyDescent="0.3">
      <c r="A98" s="67">
        <v>50110000</v>
      </c>
      <c r="B98" s="68"/>
      <c r="C98" s="68"/>
      <c r="D98" s="5" t="s">
        <v>84</v>
      </c>
      <c r="E98" s="28">
        <v>3607198</v>
      </c>
      <c r="F98" s="28">
        <v>4201200</v>
      </c>
      <c r="G98" s="28">
        <v>7100000</v>
      </c>
      <c r="H98" s="28">
        <v>7500000</v>
      </c>
      <c r="I98" s="44">
        <v>8005000</v>
      </c>
    </row>
    <row r="99" spans="1:9" ht="18.75" x14ac:dyDescent="0.3">
      <c r="A99" s="56" t="s">
        <v>1</v>
      </c>
      <c r="B99" s="57"/>
      <c r="C99" s="57"/>
      <c r="D99" s="31" t="s">
        <v>4</v>
      </c>
      <c r="E99" s="28">
        <f>SUM(E100:E101)</f>
        <v>2086786095.74</v>
      </c>
      <c r="F99" s="28">
        <f>SUM(F100:F101)</f>
        <v>2405340782</v>
      </c>
      <c r="G99" s="28">
        <f>SUM(G100:G101)</f>
        <v>2829577106</v>
      </c>
      <c r="H99" s="28">
        <f t="shared" ref="H99:I99" si="17">SUM(H100:H101)</f>
        <v>3095179643</v>
      </c>
      <c r="I99" s="44">
        <f t="shared" si="17"/>
        <v>3324989191</v>
      </c>
    </row>
    <row r="100" spans="1:9" ht="18.75" x14ac:dyDescent="0.3">
      <c r="A100" s="56" t="s">
        <v>1</v>
      </c>
      <c r="B100" s="57"/>
      <c r="C100" s="57"/>
      <c r="D100" s="31" t="s">
        <v>2</v>
      </c>
      <c r="E100" s="39">
        <f>SUM(E15)</f>
        <v>1938073120.74</v>
      </c>
      <c r="F100" s="28">
        <f>SUM(F15)</f>
        <v>2233587442</v>
      </c>
      <c r="G100" s="28">
        <f>SUM(G15)</f>
        <v>2642667614</v>
      </c>
      <c r="H100" s="28">
        <f>SUM(H15)</f>
        <v>2896435290</v>
      </c>
      <c r="I100" s="44">
        <f>SUM(I15)</f>
        <v>3115457187</v>
      </c>
    </row>
    <row r="101" spans="1:9" ht="18.75" x14ac:dyDescent="0.3">
      <c r="A101" s="56" t="s">
        <v>1</v>
      </c>
      <c r="B101" s="57"/>
      <c r="C101" s="57"/>
      <c r="D101" s="31" t="s">
        <v>3</v>
      </c>
      <c r="E101" s="39">
        <f>SUM(E77)</f>
        <v>148712975</v>
      </c>
      <c r="F101" s="28">
        <f>SUM(F77)</f>
        <v>171753340</v>
      </c>
      <c r="G101" s="28">
        <f>SUM(G77)</f>
        <v>186909492</v>
      </c>
      <c r="H101" s="28">
        <f t="shared" ref="H101:I101" si="18">SUM(H77)</f>
        <v>198744353</v>
      </c>
      <c r="I101" s="44">
        <f t="shared" si="18"/>
        <v>209532004</v>
      </c>
    </row>
    <row r="102" spans="1:9" ht="18.75" x14ac:dyDescent="0.3">
      <c r="A102" s="56" t="s">
        <v>27</v>
      </c>
      <c r="B102" s="57"/>
      <c r="C102" s="57"/>
      <c r="D102" s="57"/>
      <c r="E102" s="57"/>
      <c r="F102" s="57"/>
      <c r="G102" s="57"/>
      <c r="H102" s="57"/>
      <c r="I102" s="60"/>
    </row>
    <row r="103" spans="1:9" ht="18.75" x14ac:dyDescent="0.3">
      <c r="A103" s="56" t="s">
        <v>1</v>
      </c>
      <c r="B103" s="57"/>
      <c r="C103" s="57"/>
      <c r="D103" s="31" t="s">
        <v>17</v>
      </c>
      <c r="E103" s="28">
        <f>SUM(E104)</f>
        <v>509698697</v>
      </c>
      <c r="F103" s="28">
        <f>SUM(F104)</f>
        <v>718362400</v>
      </c>
      <c r="G103" s="28">
        <f t="shared" ref="G103:I103" si="19">SUM(G104)</f>
        <v>680046100</v>
      </c>
      <c r="H103" s="28">
        <f t="shared" si="19"/>
        <v>744816900</v>
      </c>
      <c r="I103" s="44">
        <f t="shared" si="19"/>
        <v>795642800</v>
      </c>
    </row>
    <row r="104" spans="1:9" ht="18.75" x14ac:dyDescent="0.3">
      <c r="A104" s="56">
        <v>41030000</v>
      </c>
      <c r="B104" s="57"/>
      <c r="C104" s="57"/>
      <c r="D104" s="31" t="s">
        <v>30</v>
      </c>
      <c r="E104" s="28">
        <f>SUM(E106:E109)</f>
        <v>509698697</v>
      </c>
      <c r="F104" s="28">
        <f>SUM(F105:F109)</f>
        <v>718362400</v>
      </c>
      <c r="G104" s="28">
        <f t="shared" ref="G104:I104" si="20">SUM(G105:G109)</f>
        <v>680046100</v>
      </c>
      <c r="H104" s="28">
        <f t="shared" si="20"/>
        <v>744816900</v>
      </c>
      <c r="I104" s="44">
        <f t="shared" si="20"/>
        <v>795642800</v>
      </c>
    </row>
    <row r="105" spans="1:9" ht="39.75" customHeight="1" x14ac:dyDescent="0.3">
      <c r="A105" s="56">
        <v>41032300</v>
      </c>
      <c r="B105" s="57"/>
      <c r="C105" s="57"/>
      <c r="D105" s="5" t="s">
        <v>110</v>
      </c>
      <c r="E105" s="28"/>
      <c r="F105" s="28">
        <v>25000000</v>
      </c>
      <c r="G105" s="28"/>
      <c r="H105" s="28"/>
      <c r="I105" s="44"/>
    </row>
    <row r="106" spans="1:9" ht="18.75" x14ac:dyDescent="0.3">
      <c r="A106" s="56">
        <v>41033900</v>
      </c>
      <c r="B106" s="57"/>
      <c r="C106" s="57"/>
      <c r="D106" s="31" t="s">
        <v>85</v>
      </c>
      <c r="E106" s="28">
        <v>456963700</v>
      </c>
      <c r="F106" s="28">
        <v>623112400</v>
      </c>
      <c r="G106" s="28">
        <v>680046100</v>
      </c>
      <c r="H106" s="28">
        <v>744816900</v>
      </c>
      <c r="I106" s="44">
        <v>795642800</v>
      </c>
    </row>
    <row r="107" spans="1:9" ht="18.75" x14ac:dyDescent="0.3">
      <c r="A107" s="56">
        <v>41034200</v>
      </c>
      <c r="B107" s="57"/>
      <c r="C107" s="57"/>
      <c r="D107" s="31" t="s">
        <v>86</v>
      </c>
      <c r="E107" s="1">
        <v>52734997</v>
      </c>
      <c r="F107" s="28"/>
      <c r="G107" s="28"/>
      <c r="H107" s="28"/>
      <c r="I107" s="44"/>
    </row>
    <row r="108" spans="1:9" ht="56.25" x14ac:dyDescent="0.3">
      <c r="A108" s="56">
        <v>41035500</v>
      </c>
      <c r="B108" s="57"/>
      <c r="C108" s="57"/>
      <c r="D108" s="5" t="s">
        <v>111</v>
      </c>
      <c r="E108" s="40"/>
      <c r="F108" s="28">
        <v>250000</v>
      </c>
      <c r="G108" s="28"/>
      <c r="H108" s="28"/>
      <c r="I108" s="44"/>
    </row>
    <row r="109" spans="1:9" ht="34.5" customHeight="1" x14ac:dyDescent="0.3">
      <c r="A109" s="56">
        <v>41035700</v>
      </c>
      <c r="B109" s="57"/>
      <c r="C109" s="57"/>
      <c r="D109" s="5" t="s">
        <v>102</v>
      </c>
      <c r="E109" s="28"/>
      <c r="F109" s="28">
        <v>70000000</v>
      </c>
      <c r="G109" s="28"/>
      <c r="H109" s="28"/>
      <c r="I109" s="44"/>
    </row>
    <row r="110" spans="1:9" ht="18.75" x14ac:dyDescent="0.3">
      <c r="A110" s="56"/>
      <c r="B110" s="57"/>
      <c r="C110" s="57"/>
      <c r="D110" s="31"/>
      <c r="E110" s="28"/>
      <c r="F110" s="28"/>
      <c r="G110" s="28"/>
      <c r="H110" s="28"/>
      <c r="I110" s="44"/>
    </row>
    <row r="111" spans="1:9" ht="18.75" x14ac:dyDescent="0.3">
      <c r="A111" s="56" t="s">
        <v>1</v>
      </c>
      <c r="B111" s="57"/>
      <c r="C111" s="57"/>
      <c r="D111" s="31" t="s">
        <v>22</v>
      </c>
      <c r="E111" s="28"/>
      <c r="F111" s="28"/>
      <c r="G111" s="28"/>
      <c r="H111" s="28"/>
      <c r="I111" s="44"/>
    </row>
    <row r="112" spans="1:9" ht="18.75" x14ac:dyDescent="0.3">
      <c r="A112" s="56" t="s">
        <v>28</v>
      </c>
      <c r="B112" s="57"/>
      <c r="C112" s="57"/>
      <c r="D112" s="31" t="s">
        <v>29</v>
      </c>
      <c r="E112" s="28"/>
      <c r="F112" s="28"/>
      <c r="G112" s="28"/>
      <c r="H112" s="28"/>
      <c r="I112" s="44"/>
    </row>
    <row r="113" spans="1:9" ht="18.75" x14ac:dyDescent="0.3">
      <c r="A113" s="56" t="s">
        <v>31</v>
      </c>
      <c r="B113" s="57"/>
      <c r="C113" s="57"/>
      <c r="D113" s="31" t="s">
        <v>30</v>
      </c>
      <c r="E113" s="28"/>
      <c r="F113" s="28"/>
      <c r="G113" s="28"/>
      <c r="H113" s="28"/>
      <c r="I113" s="44"/>
    </row>
    <row r="114" spans="1:9" ht="18.75" x14ac:dyDescent="0.3">
      <c r="A114" s="56" t="s">
        <v>1</v>
      </c>
      <c r="B114" s="57"/>
      <c r="C114" s="57"/>
      <c r="D114" s="31" t="s">
        <v>32</v>
      </c>
      <c r="E114" s="28">
        <f>SUM(E115:E116)</f>
        <v>509698697</v>
      </c>
      <c r="F114" s="28">
        <f>SUM(F115:F116)</f>
        <v>718362400</v>
      </c>
      <c r="G114" s="28">
        <f t="shared" ref="G114:I114" si="21">SUM(G115:G116)</f>
        <v>680046100</v>
      </c>
      <c r="H114" s="28">
        <f t="shared" si="21"/>
        <v>744816900</v>
      </c>
      <c r="I114" s="44">
        <f t="shared" si="21"/>
        <v>795642800</v>
      </c>
    </row>
    <row r="115" spans="1:9" ht="18.75" x14ac:dyDescent="0.3">
      <c r="A115" s="56" t="s">
        <v>1</v>
      </c>
      <c r="B115" s="57"/>
      <c r="C115" s="57"/>
      <c r="D115" s="31" t="s">
        <v>2</v>
      </c>
      <c r="E115" s="28">
        <f>SUM(E103)</f>
        <v>509698697</v>
      </c>
      <c r="F115" s="28">
        <f>SUM(F103)</f>
        <v>718362400</v>
      </c>
      <c r="G115" s="28">
        <f>SUM(G103)</f>
        <v>680046100</v>
      </c>
      <c r="H115" s="28">
        <f>SUM(H103)</f>
        <v>744816900</v>
      </c>
      <c r="I115" s="44">
        <f>SUM(I103)</f>
        <v>795642800</v>
      </c>
    </row>
    <row r="116" spans="1:9" ht="18.75" x14ac:dyDescent="0.3">
      <c r="A116" s="56" t="s">
        <v>1</v>
      </c>
      <c r="B116" s="57"/>
      <c r="C116" s="57"/>
      <c r="D116" s="31" t="s">
        <v>3</v>
      </c>
      <c r="E116" s="41">
        <f>SUM(E111)</f>
        <v>0</v>
      </c>
      <c r="F116" s="41">
        <f>SUM(F111)</f>
        <v>0</v>
      </c>
      <c r="G116" s="41">
        <f t="shared" ref="G116:I116" si="22">SUM(G111)</f>
        <v>0</v>
      </c>
      <c r="H116" s="41">
        <f t="shared" si="22"/>
        <v>0</v>
      </c>
      <c r="I116" s="46">
        <f t="shared" si="22"/>
        <v>0</v>
      </c>
    </row>
    <row r="117" spans="1:9" ht="18.75" x14ac:dyDescent="0.3">
      <c r="A117" s="56" t="s">
        <v>33</v>
      </c>
      <c r="B117" s="57"/>
      <c r="C117" s="57"/>
      <c r="D117" s="57"/>
      <c r="E117" s="57"/>
      <c r="F117" s="57"/>
      <c r="G117" s="57"/>
      <c r="H117" s="57"/>
      <c r="I117" s="60"/>
    </row>
    <row r="118" spans="1:9" ht="18.75" x14ac:dyDescent="0.3">
      <c r="A118" s="56" t="s">
        <v>1</v>
      </c>
      <c r="B118" s="57"/>
      <c r="C118" s="57"/>
      <c r="D118" s="31" t="s">
        <v>17</v>
      </c>
      <c r="E118" s="28">
        <f>SUM(E119,E121)</f>
        <v>60974567.700000003</v>
      </c>
      <c r="F118" s="28">
        <f>SUM(F119,F121)</f>
        <v>49250328</v>
      </c>
      <c r="G118" s="28">
        <f t="shared" ref="G118:I118" si="23">SUM(G119,G121)</f>
        <v>14671324</v>
      </c>
      <c r="H118" s="28">
        <f t="shared" si="23"/>
        <v>15452202</v>
      </c>
      <c r="I118" s="44">
        <f t="shared" si="23"/>
        <v>16060257</v>
      </c>
    </row>
    <row r="119" spans="1:9" ht="18.75" x14ac:dyDescent="0.3">
      <c r="A119" s="56" t="s">
        <v>34</v>
      </c>
      <c r="B119" s="57"/>
      <c r="C119" s="57"/>
      <c r="D119" s="31" t="s">
        <v>35</v>
      </c>
      <c r="E119" s="28">
        <f>SUM(E120)</f>
        <v>9230100</v>
      </c>
      <c r="F119" s="28">
        <f>SUM(F120)</f>
        <v>12117934</v>
      </c>
      <c r="G119" s="28">
        <f t="shared" ref="G119:I119" si="24">SUM(G120)</f>
        <v>5980497</v>
      </c>
      <c r="H119" s="28">
        <f t="shared" si="24"/>
        <v>5980497</v>
      </c>
      <c r="I119" s="44">
        <f t="shared" si="24"/>
        <v>5980497</v>
      </c>
    </row>
    <row r="120" spans="1:9" ht="56.25" x14ac:dyDescent="0.3">
      <c r="A120" s="56">
        <v>41040200</v>
      </c>
      <c r="B120" s="57"/>
      <c r="C120" s="57"/>
      <c r="D120" s="2" t="s">
        <v>87</v>
      </c>
      <c r="E120" s="28">
        <v>9230100</v>
      </c>
      <c r="F120" s="28">
        <v>12117934</v>
      </c>
      <c r="G120" s="28">
        <v>5980497</v>
      </c>
      <c r="H120" s="28">
        <v>5980497</v>
      </c>
      <c r="I120" s="44">
        <v>5980497</v>
      </c>
    </row>
    <row r="121" spans="1:9" ht="18.75" x14ac:dyDescent="0.3">
      <c r="A121" s="56" t="s">
        <v>36</v>
      </c>
      <c r="B121" s="57"/>
      <c r="C121" s="57"/>
      <c r="D121" s="31" t="s">
        <v>37</v>
      </c>
      <c r="E121" s="28">
        <f>SUM(E122:E133)</f>
        <v>51744467.700000003</v>
      </c>
      <c r="F121" s="28">
        <f>SUM(F122:F133)</f>
        <v>37132394</v>
      </c>
      <c r="G121" s="28">
        <f t="shared" ref="G121:I121" si="25">SUM(G122:G133)</f>
        <v>8690827</v>
      </c>
      <c r="H121" s="28">
        <f t="shared" si="25"/>
        <v>9471705</v>
      </c>
      <c r="I121" s="44">
        <f t="shared" si="25"/>
        <v>10079760</v>
      </c>
    </row>
    <row r="122" spans="1:9" ht="134.25" customHeight="1" x14ac:dyDescent="0.3">
      <c r="A122" s="56">
        <v>41050400</v>
      </c>
      <c r="B122" s="57"/>
      <c r="C122" s="57"/>
      <c r="D122" s="3" t="s">
        <v>88</v>
      </c>
      <c r="E122" s="28">
        <v>4439187.28</v>
      </c>
      <c r="F122" s="28"/>
      <c r="G122" s="28"/>
      <c r="H122" s="28"/>
      <c r="I122" s="44"/>
    </row>
    <row r="123" spans="1:9" ht="171.75" customHeight="1" x14ac:dyDescent="0.3">
      <c r="A123" s="56">
        <v>41050600</v>
      </c>
      <c r="B123" s="57"/>
      <c r="C123" s="57"/>
      <c r="D123" s="3" t="s">
        <v>89</v>
      </c>
      <c r="E123" s="28">
        <v>1901147.42</v>
      </c>
      <c r="F123" s="42"/>
      <c r="G123" s="28"/>
      <c r="H123" s="28"/>
      <c r="I123" s="44"/>
    </row>
    <row r="124" spans="1:9" ht="93.75" x14ac:dyDescent="0.3">
      <c r="A124" s="56">
        <v>41050900</v>
      </c>
      <c r="B124" s="57"/>
      <c r="C124" s="57"/>
      <c r="D124" s="4" t="s">
        <v>90</v>
      </c>
      <c r="E124" s="28">
        <v>2319792</v>
      </c>
      <c r="F124" s="42"/>
      <c r="G124" s="28"/>
      <c r="H124" s="28"/>
      <c r="I124" s="44"/>
    </row>
    <row r="125" spans="1:9" ht="37.5" x14ac:dyDescent="0.3">
      <c r="A125" s="56">
        <v>41051000</v>
      </c>
      <c r="B125" s="57"/>
      <c r="C125" s="57"/>
      <c r="D125" s="5" t="s">
        <v>91</v>
      </c>
      <c r="E125" s="28">
        <v>5780280</v>
      </c>
      <c r="F125" s="28">
        <v>7340558</v>
      </c>
      <c r="G125" s="28">
        <v>7957062</v>
      </c>
      <c r="H125" s="28">
        <v>8713215</v>
      </c>
      <c r="I125" s="44">
        <v>9297002</v>
      </c>
    </row>
    <row r="126" spans="1:9" ht="56.25" x14ac:dyDescent="0.3">
      <c r="A126" s="56">
        <v>41051200</v>
      </c>
      <c r="B126" s="57"/>
      <c r="C126" s="57"/>
      <c r="D126" s="5" t="s">
        <v>92</v>
      </c>
      <c r="E126" s="28">
        <v>4795518</v>
      </c>
      <c r="F126" s="28">
        <v>7118182</v>
      </c>
      <c r="G126" s="28"/>
      <c r="H126" s="28"/>
      <c r="I126" s="44"/>
    </row>
    <row r="127" spans="1:9" ht="56.25" x14ac:dyDescent="0.3">
      <c r="A127" s="56">
        <v>41051400</v>
      </c>
      <c r="B127" s="57"/>
      <c r="C127" s="57"/>
      <c r="D127" s="5" t="s">
        <v>93</v>
      </c>
      <c r="E127" s="28">
        <v>10226914</v>
      </c>
      <c r="F127" s="28">
        <v>6063695</v>
      </c>
      <c r="G127" s="28"/>
      <c r="H127" s="28"/>
      <c r="I127" s="44"/>
    </row>
    <row r="128" spans="1:9" ht="37.5" x14ac:dyDescent="0.3">
      <c r="A128" s="56">
        <v>41051500</v>
      </c>
      <c r="B128" s="57"/>
      <c r="C128" s="57"/>
      <c r="D128" s="5" t="s">
        <v>94</v>
      </c>
      <c r="E128" s="28">
        <v>4231316</v>
      </c>
      <c r="F128" s="28"/>
      <c r="G128" s="28"/>
      <c r="H128" s="28"/>
      <c r="I128" s="44"/>
    </row>
    <row r="129" spans="1:9" ht="56.25" x14ac:dyDescent="0.3">
      <c r="A129" s="56">
        <v>41051700</v>
      </c>
      <c r="B129" s="57"/>
      <c r="C129" s="57"/>
      <c r="D129" s="5" t="s">
        <v>103</v>
      </c>
      <c r="E129" s="28"/>
      <c r="F129" s="28">
        <v>1648625</v>
      </c>
      <c r="G129" s="28"/>
      <c r="H129" s="28"/>
      <c r="I129" s="44"/>
    </row>
    <row r="130" spans="1:9" ht="56.25" x14ac:dyDescent="0.3">
      <c r="A130" s="56">
        <v>41053000</v>
      </c>
      <c r="B130" s="57"/>
      <c r="C130" s="57"/>
      <c r="D130" s="4" t="s">
        <v>95</v>
      </c>
      <c r="E130" s="28">
        <v>5667680</v>
      </c>
      <c r="F130" s="28"/>
      <c r="G130" s="28"/>
      <c r="H130" s="28"/>
      <c r="I130" s="44"/>
    </row>
    <row r="131" spans="1:9" ht="18.75" x14ac:dyDescent="0.3">
      <c r="A131" s="56">
        <v>41053900</v>
      </c>
      <c r="B131" s="57"/>
      <c r="C131" s="57"/>
      <c r="D131" s="4" t="s">
        <v>97</v>
      </c>
      <c r="E131" s="28">
        <v>546633</v>
      </c>
      <c r="F131" s="28">
        <v>707334</v>
      </c>
      <c r="G131" s="28">
        <v>733765</v>
      </c>
      <c r="H131" s="28">
        <v>758490</v>
      </c>
      <c r="I131" s="44">
        <v>782758</v>
      </c>
    </row>
    <row r="132" spans="1:9" ht="187.5" x14ac:dyDescent="0.3">
      <c r="A132" s="56">
        <v>41054200</v>
      </c>
      <c r="B132" s="57"/>
      <c r="C132" s="57"/>
      <c r="D132" s="4" t="s">
        <v>96</v>
      </c>
      <c r="E132" s="28">
        <v>1331400</v>
      </c>
      <c r="F132" s="42"/>
      <c r="G132" s="28"/>
      <c r="H132" s="28"/>
      <c r="I132" s="44"/>
    </row>
    <row r="133" spans="1:9" ht="56.25" x14ac:dyDescent="0.3">
      <c r="A133" s="56">
        <v>41055000</v>
      </c>
      <c r="B133" s="57"/>
      <c r="C133" s="57"/>
      <c r="D133" s="5" t="s">
        <v>98</v>
      </c>
      <c r="E133" s="28">
        <v>10504600</v>
      </c>
      <c r="F133" s="28">
        <v>14254000</v>
      </c>
      <c r="G133" s="28"/>
      <c r="H133" s="28"/>
      <c r="I133" s="44"/>
    </row>
    <row r="134" spans="1:9" ht="18.75" x14ac:dyDescent="0.3">
      <c r="A134" s="56" t="s">
        <v>1</v>
      </c>
      <c r="B134" s="57"/>
      <c r="C134" s="57"/>
      <c r="D134" s="31" t="s">
        <v>22</v>
      </c>
      <c r="E134" s="28">
        <f>SUM(E135,E136)</f>
        <v>998823.7</v>
      </c>
      <c r="F134" s="28">
        <f>SUM(F135,F136)</f>
        <v>21700000</v>
      </c>
      <c r="G134" s="28">
        <f t="shared" ref="G134:I134" si="26">SUM(G135,G136)</f>
        <v>0</v>
      </c>
      <c r="H134" s="28">
        <f t="shared" si="26"/>
        <v>0</v>
      </c>
      <c r="I134" s="44">
        <f t="shared" si="26"/>
        <v>0</v>
      </c>
    </row>
    <row r="135" spans="1:9" ht="18.75" x14ac:dyDescent="0.3">
      <c r="A135" s="56" t="s">
        <v>34</v>
      </c>
      <c r="B135" s="57"/>
      <c r="C135" s="57"/>
      <c r="D135" s="31" t="s">
        <v>35</v>
      </c>
      <c r="E135" s="28"/>
      <c r="F135" s="28"/>
      <c r="G135" s="28"/>
      <c r="H135" s="28"/>
      <c r="I135" s="44"/>
    </row>
    <row r="136" spans="1:9" ht="18.75" x14ac:dyDescent="0.3">
      <c r="A136" s="56" t="s">
        <v>36</v>
      </c>
      <c r="B136" s="57"/>
      <c r="C136" s="57"/>
      <c r="D136" s="31" t="s">
        <v>37</v>
      </c>
      <c r="E136" s="28">
        <f>SUM(E137:E139)</f>
        <v>998823.7</v>
      </c>
      <c r="F136" s="28">
        <f>SUM(F137:F139)</f>
        <v>21700000</v>
      </c>
      <c r="G136" s="28">
        <f t="shared" ref="G136:I136" si="27">SUM(G137:G139)</f>
        <v>0</v>
      </c>
      <c r="H136" s="28">
        <f t="shared" si="27"/>
        <v>0</v>
      </c>
      <c r="I136" s="44">
        <f t="shared" si="27"/>
        <v>0</v>
      </c>
    </row>
    <row r="137" spans="1:9" ht="37.5" x14ac:dyDescent="0.3">
      <c r="A137" s="56">
        <v>41051100</v>
      </c>
      <c r="B137" s="57"/>
      <c r="C137" s="57"/>
      <c r="D137" s="5" t="s">
        <v>99</v>
      </c>
      <c r="E137" s="28">
        <v>998823.7</v>
      </c>
      <c r="F137" s="28"/>
      <c r="G137" s="28"/>
      <c r="H137" s="28"/>
      <c r="I137" s="44"/>
    </row>
    <row r="138" spans="1:9" ht="37.5" x14ac:dyDescent="0.3">
      <c r="A138" s="56">
        <v>41053600</v>
      </c>
      <c r="B138" s="57"/>
      <c r="C138" s="57"/>
      <c r="D138" s="5" t="s">
        <v>104</v>
      </c>
      <c r="E138" s="28"/>
      <c r="F138" s="28">
        <v>1700000</v>
      </c>
      <c r="G138" s="28"/>
      <c r="H138" s="28"/>
      <c r="I138" s="44"/>
    </row>
    <row r="139" spans="1:9" ht="18.75" x14ac:dyDescent="0.3">
      <c r="A139" s="56">
        <v>41053900</v>
      </c>
      <c r="B139" s="57"/>
      <c r="C139" s="57"/>
      <c r="D139" s="5" t="s">
        <v>97</v>
      </c>
      <c r="E139" s="28"/>
      <c r="F139" s="28">
        <v>20000000</v>
      </c>
      <c r="G139" s="28"/>
      <c r="H139" s="28"/>
      <c r="I139" s="44"/>
    </row>
    <row r="140" spans="1:9" ht="18.75" x14ac:dyDescent="0.3">
      <c r="A140" s="56" t="s">
        <v>1</v>
      </c>
      <c r="B140" s="57"/>
      <c r="C140" s="57"/>
      <c r="D140" s="31" t="s">
        <v>38</v>
      </c>
      <c r="E140" s="28">
        <f>SUM(E141:E142)</f>
        <v>61973391.400000006</v>
      </c>
      <c r="F140" s="28">
        <f>SUM(F141:F142)</f>
        <v>70950328</v>
      </c>
      <c r="G140" s="28">
        <f t="shared" ref="G140:I140" si="28">SUM(G141:G142)</f>
        <v>14671324</v>
      </c>
      <c r="H140" s="28">
        <f t="shared" si="28"/>
        <v>15452202</v>
      </c>
      <c r="I140" s="44">
        <f t="shared" si="28"/>
        <v>16060257</v>
      </c>
    </row>
    <row r="141" spans="1:9" ht="18.75" x14ac:dyDescent="0.3">
      <c r="A141" s="56" t="s">
        <v>1</v>
      </c>
      <c r="B141" s="57"/>
      <c r="C141" s="57"/>
      <c r="D141" s="31" t="s">
        <v>2</v>
      </c>
      <c r="E141" s="28">
        <f>SUM(E118)</f>
        <v>60974567.700000003</v>
      </c>
      <c r="F141" s="28">
        <f>SUM(F118)</f>
        <v>49250328</v>
      </c>
      <c r="G141" s="28">
        <f t="shared" ref="G141:I141" si="29">SUM(G118)</f>
        <v>14671324</v>
      </c>
      <c r="H141" s="28">
        <f t="shared" si="29"/>
        <v>15452202</v>
      </c>
      <c r="I141" s="44">
        <f t="shared" si="29"/>
        <v>16060257</v>
      </c>
    </row>
    <row r="142" spans="1:9" ht="18.75" x14ac:dyDescent="0.3">
      <c r="A142" s="56" t="s">
        <v>1</v>
      </c>
      <c r="B142" s="57"/>
      <c r="C142" s="57"/>
      <c r="D142" s="31" t="s">
        <v>3</v>
      </c>
      <c r="E142" s="28">
        <f>SUM(E134)</f>
        <v>998823.7</v>
      </c>
      <c r="F142" s="28">
        <f>SUM(F134)</f>
        <v>21700000</v>
      </c>
      <c r="G142" s="28">
        <f t="shared" ref="G142:I142" si="30">SUM(G134)</f>
        <v>0</v>
      </c>
      <c r="H142" s="28">
        <f t="shared" si="30"/>
        <v>0</v>
      </c>
      <c r="I142" s="44">
        <f t="shared" si="30"/>
        <v>0</v>
      </c>
    </row>
    <row r="143" spans="1:9" ht="18.75" x14ac:dyDescent="0.3">
      <c r="A143" s="56" t="s">
        <v>1</v>
      </c>
      <c r="B143" s="57"/>
      <c r="C143" s="57"/>
      <c r="D143" s="31" t="s">
        <v>39</v>
      </c>
      <c r="E143" s="28">
        <f>SUM(E144:E145)</f>
        <v>2658458184.1399999</v>
      </c>
      <c r="F143" s="28">
        <f>SUM(F144:F145)</f>
        <v>3194653510</v>
      </c>
      <c r="G143" s="28">
        <f t="shared" ref="G143:I143" si="31">SUM(G144:G145)</f>
        <v>3524294530</v>
      </c>
      <c r="H143" s="28">
        <f t="shared" si="31"/>
        <v>3855448745</v>
      </c>
      <c r="I143" s="44">
        <f t="shared" si="31"/>
        <v>4136692248</v>
      </c>
    </row>
    <row r="144" spans="1:9" ht="18.75" x14ac:dyDescent="0.3">
      <c r="A144" s="56" t="s">
        <v>1</v>
      </c>
      <c r="B144" s="57"/>
      <c r="C144" s="57"/>
      <c r="D144" s="31" t="s">
        <v>2</v>
      </c>
      <c r="E144" s="39">
        <f>SUM(E141,E115,E15)</f>
        <v>2508746385.4400001</v>
      </c>
      <c r="F144" s="28">
        <f>SUM(F141,F115,F15)</f>
        <v>3001200170</v>
      </c>
      <c r="G144" s="28">
        <f>SUM(G141,G115,G15)</f>
        <v>3337385038</v>
      </c>
      <c r="H144" s="28">
        <f>SUM(H141,H115,H15)</f>
        <v>3656704392</v>
      </c>
      <c r="I144" s="44">
        <f>SUM(I141,I115,I15)</f>
        <v>3927160244</v>
      </c>
    </row>
    <row r="145" spans="1:9" ht="19.5" thickBot="1" x14ac:dyDescent="0.35">
      <c r="A145" s="58" t="s">
        <v>1</v>
      </c>
      <c r="B145" s="59"/>
      <c r="C145" s="59"/>
      <c r="D145" s="47" t="s">
        <v>3</v>
      </c>
      <c r="E145" s="48">
        <f>SUM(E142,E116,E101)</f>
        <v>149711798.69999999</v>
      </c>
      <c r="F145" s="48">
        <f>SUM(F142,F116,F101)</f>
        <v>193453340</v>
      </c>
      <c r="G145" s="48">
        <f>SUM(G142,G116,G101)</f>
        <v>186909492</v>
      </c>
      <c r="H145" s="48">
        <f>SUM(H142,H116,H101)</f>
        <v>198744353</v>
      </c>
      <c r="I145" s="49">
        <f>SUM(I142,I116,I101)</f>
        <v>209532004</v>
      </c>
    </row>
    <row r="146" spans="1:9" s="6" customFormat="1" ht="18.75" x14ac:dyDescent="0.3">
      <c r="E146" s="7"/>
      <c r="F146" s="8"/>
    </row>
    <row r="147" spans="1:9" s="6" customFormat="1" ht="18.75" x14ac:dyDescent="0.3">
      <c r="D147" s="21"/>
      <c r="E147" s="7"/>
      <c r="F147" s="8"/>
    </row>
    <row r="148" spans="1:9" s="6" customFormat="1" ht="18.75" x14ac:dyDescent="0.3">
      <c r="E148" s="7"/>
      <c r="F148" s="8"/>
    </row>
    <row r="149" spans="1:9" s="6" customFormat="1" ht="18.75" x14ac:dyDescent="0.3">
      <c r="D149" s="21" t="s">
        <v>116</v>
      </c>
      <c r="E149" s="7"/>
      <c r="F149" s="8"/>
      <c r="H149" s="6" t="s">
        <v>117</v>
      </c>
    </row>
    <row r="150" spans="1:9" s="6" customFormat="1" ht="18.75" x14ac:dyDescent="0.3">
      <c r="E150" s="7"/>
      <c r="F150" s="8"/>
    </row>
  </sheetData>
  <mergeCells count="136">
    <mergeCell ref="A7:I7"/>
    <mergeCell ref="A9:C9"/>
    <mergeCell ref="A12:C12"/>
    <mergeCell ref="A13:C13"/>
    <mergeCell ref="A14:I14"/>
    <mergeCell ref="A15:C15"/>
    <mergeCell ref="A22:C22"/>
    <mergeCell ref="A23:C23"/>
    <mergeCell ref="A24:C24"/>
    <mergeCell ref="A25:C25"/>
    <mergeCell ref="A26:C26"/>
    <mergeCell ref="A27:C27"/>
    <mergeCell ref="A16:C16"/>
    <mergeCell ref="A17:C17"/>
    <mergeCell ref="A18:C18"/>
    <mergeCell ref="A19:C19"/>
    <mergeCell ref="A20:C20"/>
    <mergeCell ref="A21:C21"/>
    <mergeCell ref="A34:C34"/>
    <mergeCell ref="A35:C35"/>
    <mergeCell ref="A36:C36"/>
    <mergeCell ref="A37:C37"/>
    <mergeCell ref="A38:C38"/>
    <mergeCell ref="A39:C39"/>
    <mergeCell ref="A28:C28"/>
    <mergeCell ref="A29:C29"/>
    <mergeCell ref="A30:C30"/>
    <mergeCell ref="A31:C31"/>
    <mergeCell ref="A32:C32"/>
    <mergeCell ref="A33:C33"/>
    <mergeCell ref="A46:C46"/>
    <mergeCell ref="A47:C47"/>
    <mergeCell ref="A48:C48"/>
    <mergeCell ref="A49:C49"/>
    <mergeCell ref="A50:C50"/>
    <mergeCell ref="A51:C51"/>
    <mergeCell ref="A40:C40"/>
    <mergeCell ref="A41:C41"/>
    <mergeCell ref="A42:C42"/>
    <mergeCell ref="A43:C43"/>
    <mergeCell ref="A44:C44"/>
    <mergeCell ref="A45:C45"/>
    <mergeCell ref="A58:C58"/>
    <mergeCell ref="A59:C59"/>
    <mergeCell ref="A60:C60"/>
    <mergeCell ref="A61:C61"/>
    <mergeCell ref="A62:C62"/>
    <mergeCell ref="A63:C63"/>
    <mergeCell ref="A52:C52"/>
    <mergeCell ref="A53:C53"/>
    <mergeCell ref="A54:C54"/>
    <mergeCell ref="A55:C55"/>
    <mergeCell ref="A56:C56"/>
    <mergeCell ref="A57:C57"/>
    <mergeCell ref="A70:C70"/>
    <mergeCell ref="A71:C71"/>
    <mergeCell ref="A72:C72"/>
    <mergeCell ref="A73:C73"/>
    <mergeCell ref="A74:C74"/>
    <mergeCell ref="A75:C75"/>
    <mergeCell ref="A64:C64"/>
    <mergeCell ref="A65:C65"/>
    <mergeCell ref="A66:C66"/>
    <mergeCell ref="A67:C67"/>
    <mergeCell ref="A68:C68"/>
    <mergeCell ref="A69:C69"/>
    <mergeCell ref="A82:C82"/>
    <mergeCell ref="A83:C83"/>
    <mergeCell ref="A84:C84"/>
    <mergeCell ref="A85:C85"/>
    <mergeCell ref="A86:C86"/>
    <mergeCell ref="A87:C87"/>
    <mergeCell ref="A76:C76"/>
    <mergeCell ref="A77:C77"/>
    <mergeCell ref="A78:C78"/>
    <mergeCell ref="A79:C79"/>
    <mergeCell ref="A80:C80"/>
    <mergeCell ref="A81:C81"/>
    <mergeCell ref="A94:C94"/>
    <mergeCell ref="A95:C95"/>
    <mergeCell ref="A96:C96"/>
    <mergeCell ref="A97:C97"/>
    <mergeCell ref="A98:C98"/>
    <mergeCell ref="A99:C99"/>
    <mergeCell ref="A88:C88"/>
    <mergeCell ref="A89:C89"/>
    <mergeCell ref="A90:C90"/>
    <mergeCell ref="A91:C91"/>
    <mergeCell ref="A92:C92"/>
    <mergeCell ref="A93:C93"/>
    <mergeCell ref="A106:C106"/>
    <mergeCell ref="A107:C107"/>
    <mergeCell ref="A108:C108"/>
    <mergeCell ref="A109:C109"/>
    <mergeCell ref="A110:C110"/>
    <mergeCell ref="A111:C111"/>
    <mergeCell ref="A100:C100"/>
    <mergeCell ref="A101:C101"/>
    <mergeCell ref="A102:I102"/>
    <mergeCell ref="A103:C103"/>
    <mergeCell ref="A104:C104"/>
    <mergeCell ref="A105:C105"/>
    <mergeCell ref="A118:C118"/>
    <mergeCell ref="A119:C119"/>
    <mergeCell ref="A120:C120"/>
    <mergeCell ref="A121:C121"/>
    <mergeCell ref="A122:C122"/>
    <mergeCell ref="A123:C123"/>
    <mergeCell ref="A112:C112"/>
    <mergeCell ref="A113:C113"/>
    <mergeCell ref="A114:C114"/>
    <mergeCell ref="A115:C115"/>
    <mergeCell ref="A116:C116"/>
    <mergeCell ref="A117:I117"/>
    <mergeCell ref="A130:C130"/>
    <mergeCell ref="A131:C131"/>
    <mergeCell ref="A132:C132"/>
    <mergeCell ref="A133:C133"/>
    <mergeCell ref="A134:C134"/>
    <mergeCell ref="A135:C135"/>
    <mergeCell ref="A124:C124"/>
    <mergeCell ref="A125:C125"/>
    <mergeCell ref="A126:C126"/>
    <mergeCell ref="A127:C127"/>
    <mergeCell ref="A128:C128"/>
    <mergeCell ref="A129:C129"/>
    <mergeCell ref="A142:C142"/>
    <mergeCell ref="A143:C143"/>
    <mergeCell ref="A144:C144"/>
    <mergeCell ref="A145:C145"/>
    <mergeCell ref="A136:C136"/>
    <mergeCell ref="A137:C137"/>
    <mergeCell ref="A138:C138"/>
    <mergeCell ref="A139:C139"/>
    <mergeCell ref="A140:C140"/>
    <mergeCell ref="A141:C141"/>
  </mergeCells>
  <hyperlinks>
    <hyperlink ref="D71" location="_ftn1" display="_ftn1"/>
    <hyperlink ref="D81" location="_ftn1" display="_ftn1"/>
  </hyperlinks>
  <pageMargins left="0.7" right="0.7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Мот Поліна Сергіївна</cp:lastModifiedBy>
  <cp:lastPrinted>2021-08-19T10:17:32Z</cp:lastPrinted>
  <dcterms:created xsi:type="dcterms:W3CDTF">2021-07-21T06:57:30Z</dcterms:created>
  <dcterms:modified xsi:type="dcterms:W3CDTF">2021-08-19T10:18:28Z</dcterms:modified>
</cp:coreProperties>
</file>